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28" yWindow="65428" windowWidth="23256" windowHeight="12600" tabRatio="770" activeTab="0"/>
  </bookViews>
  <sheets>
    <sheet name="Gesamt" sheetId="2" r:id="rId1"/>
    <sheet name="Plattform X" sheetId="4" r:id="rId2"/>
    <sheet name="Rendite" sheetId="12" r:id="rId3"/>
    <sheet name="2019" sheetId="13" r:id="rId4"/>
    <sheet name="Zinseinnahmen" sheetId="11" r:id="rId5"/>
  </sheets>
  <definedNames/>
  <calcPr calcId="191029"/>
  <extLst/>
</workbook>
</file>

<file path=xl/comments2.xml><?xml version="1.0" encoding="utf-8"?>
<comments xmlns="http://schemas.openxmlformats.org/spreadsheetml/2006/main">
  <authors>
    <author>DN</author>
  </authors>
  <commentList>
    <comment ref="K5" authorId="0">
      <text>
        <r>
          <rPr>
            <sz val="10"/>
            <color rgb="FF000000"/>
            <rFont val="Arial"/>
            <family val="2"/>
          </rPr>
          <t>Hier den aktuellen Kontostand (Summe aller Plattformen) als Negativwert eingeben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G10" authorId="0">
      <text>
        <r>
          <rPr>
            <sz val="10"/>
            <color rgb="FF000000"/>
            <rFont val="Arial"/>
            <family val="2"/>
          </rPr>
          <t>Hier den aktuellen Kontostand (Summe aller Plattformen) als Negativwert eingeben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K15" authorId="0">
      <text>
        <r>
          <rPr>
            <sz val="10"/>
            <color rgb="FF000000"/>
            <rFont val="Arial"/>
            <family val="2"/>
          </rPr>
          <t>Hier den aktuellen Kontostand (Summe aller Plattformen) als Negativwert eingeben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K22" authorId="0">
      <text>
        <r>
          <rPr>
            <sz val="10"/>
            <color rgb="FF000000"/>
            <rFont val="Arial"/>
            <family val="2"/>
          </rPr>
          <t>Hier den aktuellen Kontostand (Summe aller Plattformen) als Negativwert eingeben</t>
        </r>
        <r>
          <rPr>
            <sz val="10"/>
            <color rgb="FF000000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DN</author>
  </authors>
  <commentList>
    <comment ref="K18" authorId="0">
      <text>
        <r>
          <rPr>
            <sz val="10"/>
            <color rgb="FF000000"/>
            <rFont val="Arial"/>
            <family val="2"/>
          </rPr>
          <t>Hier den aktuellen Kontostand (Summe aller Plattformen) als Negativwert eingeben</t>
        </r>
        <r>
          <rPr>
            <sz val="10"/>
            <color rgb="FF000000"/>
            <rFont val="Arial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DN</author>
  </authors>
  <commentList>
    <comment ref="L9" authorId="0">
      <text>
        <r>
          <rPr>
            <sz val="10"/>
            <color rgb="FF000000"/>
            <rFont val="Arial"/>
            <family val="2"/>
          </rPr>
          <t>Hier den aktuellen Kontostand (Summe aller Plattformen) als Negativwert eingeben</t>
        </r>
        <r>
          <rPr>
            <sz val="10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<sst xmlns="http://schemas.openxmlformats.org/spreadsheetml/2006/main" count="120" uniqueCount="40">
  <si>
    <t>Mintos</t>
  </si>
  <si>
    <t>Bondora</t>
  </si>
  <si>
    <t>Datum</t>
  </si>
  <si>
    <t>Betrag</t>
  </si>
  <si>
    <t>P2P-Plattform</t>
  </si>
  <si>
    <t>XIRR =</t>
  </si>
  <si>
    <t>Twino</t>
  </si>
  <si>
    <t>Swaper</t>
  </si>
  <si>
    <t>Kontostand</t>
  </si>
  <si>
    <t>XIRR-Rendite</t>
  </si>
  <si>
    <t>Einzahlung</t>
  </si>
  <si>
    <t>Plattformen</t>
  </si>
  <si>
    <t>Einnahmen</t>
  </si>
  <si>
    <t>Monat / Jahr</t>
  </si>
  <si>
    <t>Gesamt</t>
  </si>
  <si>
    <t>Vormonat</t>
  </si>
  <si>
    <t>EstateGuru</t>
  </si>
  <si>
    <t>Aktion</t>
  </si>
  <si>
    <t>&lt;&lt; Aktueller Wert</t>
  </si>
  <si>
    <t>Portfolio Mintos - 2018</t>
  </si>
  <si>
    <t>Portfolio Mintos - Gesamt</t>
  </si>
  <si>
    <t>P2P-Gesamtportfolio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</si>
  <si>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</si>
  <si>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</si>
  <si>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</si>
  <si>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</si>
  <si>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</si>
  <si>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</si>
  <si>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</si>
  <si>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</si>
  <si>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</si>
  <si>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</si>
  <si>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</si>
  <si>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</si>
  <si>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Monat</t>
  </si>
  <si>
    <t>Portfolio Mintos - 2017</t>
  </si>
  <si>
    <t>Portfolio Mintos - 2019</t>
  </si>
  <si>
    <t>P2P-Gesamtportfolio 2019</t>
  </si>
  <si>
    <t>NEO Finance</t>
  </si>
  <si>
    <t>VIAINVEST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</si>
</sst>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&quot; &quot;[$€-407];[Red]&quot;-&quot;#,##0.00&quot; &quot;[$€-407]"/>
    <numFmt numFmtId="165" formatCode="[$-407]General"/>
    <numFmt numFmtId="166" formatCode="[$-407]dd&quot;.&quot;mm&quot;.&quot;yyyy"/>
    <numFmt numFmtId="167" formatCode="#,##0.00&quot; &quot;[$€-407]&quot; &quot;;&quot;-&quot;#,##0.00&quot; &quot;[$€-407]&quot; &quot;;&quot; -&quot;#&quot; &quot;[$€-407]&quot; &quot;;@&quot; &quot;"/>
    <numFmt numFmtId="168" formatCode="[$-407]0.00%"/>
    <numFmt numFmtId="169" formatCode="#,##0.00\ &quot;€&quot;"/>
  </numFmts>
  <fonts count="14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 tint="-0.15"/>
      <name val="+mn-cs"/>
      <family val="2"/>
    </font>
    <font>
      <b/>
      <sz val="9"/>
      <color theme="0" tint="-0.15"/>
      <name val="+mn-cs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7F1F3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4" fontId="4" fillId="0" borderId="0" applyBorder="0" applyProtection="0">
      <alignment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2">
    <xf numFmtId="0" fontId="0" fillId="0" borderId="0" xfId="0"/>
    <xf numFmtId="167" fontId="2" fillId="0" borderId="1" xfId="20" applyNumberFormat="1" applyBorder="1">
      <alignment/>
    </xf>
    <xf numFmtId="10" fontId="0" fillId="0" borderId="0" xfId="25" applyNumberFormat="1" applyFont="1"/>
    <xf numFmtId="0" fontId="8" fillId="2" borderId="2" xfId="0" applyFont="1" applyFill="1" applyBorder="1"/>
    <xf numFmtId="10" fontId="8" fillId="3" borderId="3" xfId="25" applyNumberFormat="1" applyFont="1" applyFill="1" applyBorder="1"/>
    <xf numFmtId="0" fontId="8" fillId="0" borderId="0" xfId="0" applyFont="1"/>
    <xf numFmtId="0" fontId="8" fillId="0" borderId="4" xfId="0" applyFont="1" applyBorder="1"/>
    <xf numFmtId="0" fontId="8" fillId="2" borderId="5" xfId="0" applyFont="1" applyFill="1" applyBorder="1"/>
    <xf numFmtId="10" fontId="8" fillId="3" borderId="6" xfId="25" applyNumberFormat="1" applyFont="1" applyFill="1" applyBorder="1"/>
    <xf numFmtId="0" fontId="10" fillId="0" borderId="7" xfId="0" applyFont="1" applyBorder="1"/>
    <xf numFmtId="17" fontId="10" fillId="0" borderId="8" xfId="0" applyNumberFormat="1" applyFont="1" applyBorder="1"/>
    <xf numFmtId="169" fontId="10" fillId="0" borderId="0" xfId="0" applyNumberFormat="1" applyFont="1"/>
    <xf numFmtId="10" fontId="10" fillId="0" borderId="9" xfId="25" applyNumberFormat="1" applyFont="1" applyBorder="1"/>
    <xf numFmtId="17" fontId="10" fillId="0" borderId="10" xfId="0" applyNumberFormat="1" applyFont="1" applyBorder="1"/>
    <xf numFmtId="10" fontId="10" fillId="0" borderId="11" xfId="25" applyNumberFormat="1" applyFont="1" applyBorder="1"/>
    <xf numFmtId="17" fontId="10" fillId="0" borderId="12" xfId="0" applyNumberFormat="1" applyFont="1" applyBorder="1"/>
    <xf numFmtId="10" fontId="10" fillId="0" borderId="13" xfId="25" applyNumberFormat="1" applyFont="1" applyBorder="1"/>
    <xf numFmtId="169" fontId="10" fillId="0" borderId="7" xfId="0" applyNumberFormat="1" applyFont="1" applyBorder="1"/>
    <xf numFmtId="10" fontId="10" fillId="0" borderId="3" xfId="25" applyNumberFormat="1" applyFont="1" applyBorder="1"/>
    <xf numFmtId="169" fontId="10" fillId="0" borderId="8" xfId="0" applyNumberFormat="1" applyFont="1" applyBorder="1"/>
    <xf numFmtId="169" fontId="10" fillId="0" borderId="14" xfId="0" applyNumberFormat="1" applyFont="1" applyBorder="1"/>
    <xf numFmtId="169" fontId="10" fillId="0" borderId="15" xfId="0" applyNumberFormat="1" applyFont="1" applyBorder="1"/>
    <xf numFmtId="169" fontId="10" fillId="0" borderId="4" xfId="0" applyNumberFormat="1" applyFont="1" applyBorder="1"/>
    <xf numFmtId="10" fontId="10" fillId="0" borderId="6" xfId="25" applyNumberFormat="1" applyFont="1" applyBorder="1"/>
    <xf numFmtId="0" fontId="10" fillId="0" borderId="2" xfId="0" applyFont="1" applyBorder="1"/>
    <xf numFmtId="0" fontId="8" fillId="0" borderId="5" xfId="0" applyFont="1" applyBorder="1"/>
    <xf numFmtId="17" fontId="10" fillId="0" borderId="2" xfId="0" applyNumberFormat="1" applyFont="1" applyBorder="1"/>
    <xf numFmtId="17" fontId="10" fillId="0" borderId="16" xfId="0" applyNumberFormat="1" applyFont="1" applyBorder="1"/>
    <xf numFmtId="17" fontId="10" fillId="0" borderId="5" xfId="0" applyNumberFormat="1" applyFont="1" applyBorder="1"/>
    <xf numFmtId="0" fontId="9" fillId="0" borderId="17" xfId="0" applyFont="1" applyBorder="1"/>
    <xf numFmtId="169" fontId="9" fillId="0" borderId="18" xfId="0" applyNumberFormat="1" applyFont="1" applyBorder="1"/>
    <xf numFmtId="169" fontId="9" fillId="0" borderId="19" xfId="0" applyNumberFormat="1" applyFont="1" applyBorder="1"/>
    <xf numFmtId="10" fontId="9" fillId="0" borderId="20" xfId="25" applyNumberFormat="1" applyFont="1" applyBorder="1"/>
    <xf numFmtId="165" fontId="5" fillId="4" borderId="21" xfId="20" applyFont="1" applyFill="1" applyBorder="1" applyAlignment="1">
      <alignment horizontal="center"/>
    </xf>
    <xf numFmtId="165" fontId="5" fillId="4" borderId="22" xfId="20" applyFont="1" applyFill="1" applyBorder="1" applyAlignment="1">
      <alignment horizontal="center"/>
    </xf>
    <xf numFmtId="165" fontId="5" fillId="4" borderId="23" xfId="20" applyFont="1" applyFill="1" applyBorder="1" applyAlignment="1">
      <alignment horizontal="center"/>
    </xf>
    <xf numFmtId="166" fontId="2" fillId="0" borderId="24" xfId="20" applyNumberFormat="1" applyBorder="1" applyAlignment="1">
      <alignment horizontal="center"/>
    </xf>
    <xf numFmtId="167" fontId="2" fillId="0" borderId="25" xfId="20" applyNumberFormat="1" applyBorder="1">
      <alignment/>
    </xf>
    <xf numFmtId="166" fontId="2" fillId="0" borderId="26" xfId="20" applyNumberFormat="1" applyBorder="1" applyAlignment="1">
      <alignment horizontal="center"/>
    </xf>
    <xf numFmtId="165" fontId="5" fillId="5" borderId="21" xfId="20" applyFont="1" applyFill="1" applyBorder="1" applyAlignment="1">
      <alignment horizontal="center"/>
    </xf>
    <xf numFmtId="165" fontId="2" fillId="0" borderId="27" xfId="20" applyBorder="1" applyAlignment="1">
      <alignment horizontal="center"/>
    </xf>
    <xf numFmtId="165" fontId="2" fillId="0" borderId="28" xfId="20" applyBorder="1" applyAlignment="1">
      <alignment horizontal="center"/>
    </xf>
    <xf numFmtId="166" fontId="2" fillId="0" borderId="29" xfId="20" applyNumberFormat="1" applyBorder="1" applyAlignment="1">
      <alignment horizontal="center"/>
    </xf>
    <xf numFmtId="167" fontId="6" fillId="6" borderId="30" xfId="20" applyNumberFormat="1" applyFont="1" applyFill="1" applyBorder="1">
      <alignment/>
    </xf>
    <xf numFmtId="165" fontId="2" fillId="7" borderId="27" xfId="20" applyFill="1" applyBorder="1" applyAlignment="1">
      <alignment horizontal="center"/>
    </xf>
    <xf numFmtId="166" fontId="2" fillId="0" borderId="31" xfId="20" applyNumberFormat="1" applyBorder="1" applyAlignment="1">
      <alignment horizontal="center"/>
    </xf>
    <xf numFmtId="167" fontId="2" fillId="0" borderId="32" xfId="20" applyNumberFormat="1" applyBorder="1">
      <alignment/>
    </xf>
    <xf numFmtId="165" fontId="5" fillId="4" borderId="33" xfId="20" applyFont="1" applyFill="1" applyBorder="1" applyAlignment="1">
      <alignment horizontal="center"/>
    </xf>
    <xf numFmtId="165" fontId="2" fillId="0" borderId="34" xfId="20" applyBorder="1" applyAlignment="1">
      <alignment horizontal="center"/>
    </xf>
    <xf numFmtId="44" fontId="0" fillId="0" borderId="0" xfId="26" applyFont="1"/>
    <xf numFmtId="0" fontId="0" fillId="0" borderId="7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44" fontId="0" fillId="0" borderId="16" xfId="26" applyFont="1" applyBorder="1"/>
    <xf numFmtId="44" fontId="0" fillId="0" borderId="5" xfId="26" applyFont="1" applyBorder="1"/>
    <xf numFmtId="165" fontId="2" fillId="7" borderId="28" xfId="20" applyFill="1" applyBorder="1" applyAlignment="1">
      <alignment horizontal="center"/>
    </xf>
    <xf numFmtId="10" fontId="10" fillId="0" borderId="9" xfId="0" applyNumberFormat="1" applyFont="1" applyBorder="1"/>
    <xf numFmtId="10" fontId="10" fillId="0" borderId="11" xfId="0" applyNumberFormat="1" applyFont="1" applyBorder="1"/>
    <xf numFmtId="10" fontId="10" fillId="0" borderId="13" xfId="0" applyNumberFormat="1" applyFont="1" applyBorder="1"/>
    <xf numFmtId="10" fontId="10" fillId="0" borderId="6" xfId="0" applyNumberFormat="1" applyFont="1" applyBorder="1"/>
    <xf numFmtId="10" fontId="9" fillId="4" borderId="20" xfId="0" applyNumberFormat="1" applyFont="1" applyFill="1" applyBorder="1" applyAlignment="1">
      <alignment horizontal="center"/>
    </xf>
    <xf numFmtId="44" fontId="10" fillId="0" borderId="15" xfId="26" applyFont="1" applyBorder="1"/>
    <xf numFmtId="10" fontId="10" fillId="0" borderId="0" xfId="25" applyNumberFormat="1" applyFont="1"/>
    <xf numFmtId="10" fontId="10" fillId="0" borderId="35" xfId="25" applyNumberFormat="1" applyFont="1" applyBorder="1"/>
    <xf numFmtId="10" fontId="10" fillId="0" borderId="36" xfId="25" applyNumberFormat="1" applyFont="1" applyBorder="1"/>
    <xf numFmtId="10" fontId="10" fillId="0" borderId="7" xfId="25" applyNumberFormat="1" applyFont="1" applyBorder="1"/>
    <xf numFmtId="10" fontId="10" fillId="0" borderId="8" xfId="25" applyNumberFormat="1" applyFont="1" applyBorder="1"/>
    <xf numFmtId="17" fontId="10" fillId="0" borderId="37" xfId="0" applyNumberFormat="1" applyFont="1" applyBorder="1"/>
    <xf numFmtId="10" fontId="10" fillId="0" borderId="10" xfId="25" applyNumberFormat="1" applyFont="1" applyBorder="1"/>
    <xf numFmtId="17" fontId="10" fillId="0" borderId="38" xfId="0" applyNumberFormat="1" applyFont="1" applyBorder="1"/>
    <xf numFmtId="10" fontId="10" fillId="0" borderId="12" xfId="25" applyNumberFormat="1" applyFont="1" applyBorder="1"/>
    <xf numFmtId="0" fontId="10" fillId="0" borderId="0" xfId="0" applyFont="1"/>
    <xf numFmtId="14" fontId="10" fillId="0" borderId="0" xfId="0" applyNumberFormat="1" applyFont="1" applyAlignment="1">
      <alignment horizontal="center"/>
    </xf>
    <xf numFmtId="44" fontId="10" fillId="0" borderId="0" xfId="26" applyFont="1"/>
    <xf numFmtId="14" fontId="10" fillId="0" borderId="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4" fontId="9" fillId="4" borderId="18" xfId="0" applyNumberFormat="1" applyFont="1" applyFill="1" applyBorder="1" applyAlignment="1">
      <alignment horizontal="center"/>
    </xf>
    <xf numFmtId="44" fontId="8" fillId="2" borderId="2" xfId="26" applyFont="1" applyFill="1" applyBorder="1"/>
    <xf numFmtId="44" fontId="8" fillId="8" borderId="15" xfId="26" applyFont="1" applyFill="1" applyBorder="1"/>
    <xf numFmtId="44" fontId="8" fillId="2" borderId="5" xfId="26" applyFont="1" applyFill="1" applyBorder="1"/>
    <xf numFmtId="44" fontId="10" fillId="0" borderId="35" xfId="26" applyFont="1" applyBorder="1"/>
    <xf numFmtId="44" fontId="10" fillId="0" borderId="36" xfId="26" applyFont="1" applyBorder="1"/>
    <xf numFmtId="17" fontId="10" fillId="0" borderId="4" xfId="0" applyNumberFormat="1" applyFont="1" applyBorder="1"/>
    <xf numFmtId="10" fontId="8" fillId="8" borderId="15" xfId="25" applyNumberFormat="1" applyFont="1" applyFill="1" applyBorder="1"/>
    <xf numFmtId="10" fontId="10" fillId="0" borderId="15" xfId="25" applyNumberFormat="1" applyFont="1" applyBorder="1"/>
    <xf numFmtId="10" fontId="10" fillId="0" borderId="4" xfId="25" applyNumberFormat="1" applyFont="1" applyBorder="1"/>
    <xf numFmtId="10" fontId="9" fillId="7" borderId="3" xfId="0" applyNumberFormat="1" applyFont="1" applyFill="1" applyBorder="1" applyAlignment="1">
      <alignment horizontal="center"/>
    </xf>
    <xf numFmtId="10" fontId="9" fillId="7" borderId="9" xfId="0" applyNumberFormat="1" applyFont="1" applyFill="1" applyBorder="1" applyAlignment="1">
      <alignment horizontal="center"/>
    </xf>
    <xf numFmtId="44" fontId="0" fillId="0" borderId="17" xfId="26" applyFont="1" applyBorder="1"/>
    <xf numFmtId="0" fontId="0" fillId="0" borderId="17" xfId="26" applyNumberFormat="1" applyFont="1" applyBorder="1"/>
    <xf numFmtId="44" fontId="9" fillId="4" borderId="19" xfId="26" applyFont="1" applyFill="1" applyBorder="1" applyAlignment="1">
      <alignment horizontal="center"/>
    </xf>
    <xf numFmtId="44" fontId="9" fillId="9" borderId="14" xfId="26" applyFont="1" applyFill="1" applyBorder="1"/>
    <xf numFmtId="44" fontId="9" fillId="9" borderId="0" xfId="26" applyFont="1" applyFill="1"/>
    <xf numFmtId="44" fontId="9" fillId="7" borderId="0" xfId="26" applyFont="1" applyFill="1"/>
    <xf numFmtId="44" fontId="0" fillId="0" borderId="0" xfId="0" applyNumberFormat="1"/>
    <xf numFmtId="10" fontId="9" fillId="8" borderId="6" xfId="25" applyNumberFormat="1" applyFont="1" applyFill="1" applyBorder="1"/>
    <xf numFmtId="0" fontId="8" fillId="8" borderId="4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10" fontId="10" fillId="0" borderId="9" xfId="0" applyNumberFormat="1" applyFont="1" applyFill="1" applyBorder="1"/>
    <xf numFmtId="166" fontId="2" fillId="0" borderId="39" xfId="20" applyNumberFormat="1" applyBorder="1" applyAlignment="1">
      <alignment horizontal="center"/>
    </xf>
    <xf numFmtId="167" fontId="2" fillId="0" borderId="40" xfId="20" applyNumberFormat="1" applyBorder="1">
      <alignment/>
    </xf>
    <xf numFmtId="0" fontId="0" fillId="0" borderId="9" xfId="0" applyBorder="1"/>
    <xf numFmtId="0" fontId="0" fillId="0" borderId="17" xfId="0" applyFill="1" applyBorder="1"/>
    <xf numFmtId="44" fontId="0" fillId="0" borderId="17" xfId="0" applyNumberFormat="1" applyBorder="1"/>
    <xf numFmtId="44" fontId="8" fillId="10" borderId="14" xfId="26" applyFont="1" applyFill="1" applyBorder="1" applyAlignment="1">
      <alignment horizontal="center"/>
    </xf>
    <xf numFmtId="165" fontId="5" fillId="5" borderId="41" xfId="20" applyFont="1" applyFill="1" applyBorder="1" applyAlignment="1">
      <alignment horizontal="center"/>
    </xf>
    <xf numFmtId="165" fontId="5" fillId="5" borderId="42" xfId="20" applyFont="1" applyFill="1" applyBorder="1" applyAlignment="1">
      <alignment horizontal="center"/>
    </xf>
    <xf numFmtId="165" fontId="5" fillId="5" borderId="43" xfId="20" applyFont="1" applyFill="1" applyBorder="1" applyAlignment="1">
      <alignment horizontal="center"/>
    </xf>
    <xf numFmtId="168" fontId="5" fillId="5" borderId="44" xfId="20" applyNumberFormat="1" applyFont="1" applyFill="1" applyBorder="1" applyAlignment="1">
      <alignment horizontal="center"/>
    </xf>
    <xf numFmtId="168" fontId="5" fillId="5" borderId="43" xfId="20" applyNumberFormat="1" applyFont="1" applyFill="1" applyBorder="1" applyAlignment="1">
      <alignment horizontal="center"/>
    </xf>
    <xf numFmtId="165" fontId="5" fillId="5" borderId="21" xfId="20" applyFont="1" applyFill="1" applyBorder="1" applyAlignment="1">
      <alignment horizontal="center"/>
    </xf>
    <xf numFmtId="165" fontId="5" fillId="5" borderId="22" xfId="20" applyFont="1" applyFill="1" applyBorder="1" applyAlignment="1">
      <alignment horizontal="center"/>
    </xf>
    <xf numFmtId="165" fontId="5" fillId="5" borderId="23" xfId="20" applyFont="1" applyFill="1" applyBorder="1" applyAlignment="1">
      <alignment horizontal="center"/>
    </xf>
    <xf numFmtId="168" fontId="5" fillId="5" borderId="22" xfId="20" applyNumberFormat="1" applyFont="1" applyFill="1" applyBorder="1" applyAlignment="1">
      <alignment horizontal="right"/>
    </xf>
    <xf numFmtId="168" fontId="5" fillId="5" borderId="23" xfId="20" applyNumberFormat="1" applyFont="1" applyFill="1" applyBorder="1" applyAlignment="1">
      <alignment horizontal="right"/>
    </xf>
    <xf numFmtId="0" fontId="8" fillId="10" borderId="14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Prozent" xfId="25"/>
    <cellStyle name="Währung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Zinseinnahmen!$C$2:$C$3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Zinseinnahmen!$B$4:$B$15</c:f>
              <c:strCache/>
            </c:strRef>
          </c:cat>
          <c:val>
            <c:numRef>
              <c:f>Zinseinnahmen!$C$4:$C$15</c:f>
              <c:numCache/>
            </c:numRef>
          </c:val>
          <c:shape val="box"/>
        </c:ser>
        <c:ser>
          <c:idx val="1"/>
          <c:order val="1"/>
          <c:tx>
            <c:strRef>
              <c:f>Zinseinnahmen!$D$2:$D$3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Zinseinnahmen!$B$4:$B$15</c:f>
              <c:strCache/>
            </c:strRef>
          </c:cat>
          <c:val>
            <c:numRef>
              <c:f>Zinseinnahmen!$D$4:$D$15</c:f>
              <c:numCache/>
            </c:numRef>
          </c:val>
          <c:shape val="box"/>
        </c:ser>
        <c:ser>
          <c:idx val="2"/>
          <c:order val="2"/>
          <c:tx>
            <c:strRef>
              <c:f>Zinseinnahmen!$E$2:$E$3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Zinseinnahmen!$B$4:$B$15</c:f>
              <c:strCache/>
            </c:strRef>
          </c:cat>
          <c:val>
            <c:numRef>
              <c:f>Zinseinnahmen!$E$4:$E$15</c:f>
              <c:numCache/>
            </c:numRef>
          </c:val>
          <c:shape val="box"/>
        </c:ser>
        <c:shape val="box"/>
        <c:axId val="9043375"/>
        <c:axId val="14281512"/>
      </c:bar3DChart>
      <c:catAx>
        <c:axId val="9043375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majorGridlines>
        <c:delete val="0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43375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bg1">
                <a:lumMod val="95000"/>
                <a:alpha val="54000"/>
              </a:schemeClr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15</xdr:col>
      <xdr:colOff>19050</xdr:colOff>
      <xdr:row>21</xdr:row>
      <xdr:rowOff>171450</xdr:rowOff>
    </xdr:to>
    <xdr:graphicFrame macro="">
      <xdr:nvGraphicFramePr>
        <xdr:cNvPr id="2" name="Diagramm 1"/>
        <xdr:cNvGraphicFramePr/>
      </xdr:nvGraphicFramePr>
      <xdr:xfrm>
        <a:off x="5372100" y="552450"/>
        <a:ext cx="75628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73"/>
  <sheetViews>
    <sheetView tabSelected="1" zoomScale="95" zoomScaleNormal="95" workbookViewId="0" topLeftCell="A1">
      <selection activeCell="N9" sqref="N9"/>
    </sheetView>
  </sheetViews>
  <sheetFormatPr defaultColWidth="11.00390625" defaultRowHeight="14.25"/>
  <cols>
    <col min="1" max="1" width="1.875" style="0" customWidth="1"/>
    <col min="2" max="2" width="11.25390625" style="0" bestFit="1" customWidth="1"/>
    <col min="3" max="3" width="11.25390625" style="49" bestFit="1" customWidth="1"/>
    <col min="4" max="10" width="11.25390625" style="49" customWidth="1"/>
    <col min="11" max="11" width="11.25390625" style="2" customWidth="1"/>
    <col min="12" max="12" width="4.625" style="0" customWidth="1"/>
    <col min="13" max="13" width="11.00390625" style="0" customWidth="1"/>
  </cols>
  <sheetData>
    <row r="1" ht="14.4" thickBot="1"/>
    <row r="2" spans="2:11" ht="14.4">
      <c r="B2" s="9"/>
      <c r="C2" s="108" t="s">
        <v>11</v>
      </c>
      <c r="D2" s="108"/>
      <c r="E2" s="108"/>
      <c r="F2" s="108"/>
      <c r="G2" s="108"/>
      <c r="H2" s="108"/>
      <c r="I2" s="108"/>
      <c r="J2" s="81" t="s">
        <v>12</v>
      </c>
      <c r="K2" s="4"/>
    </row>
    <row r="3" spans="2:14" ht="15" thickBot="1">
      <c r="B3" s="6" t="s">
        <v>13</v>
      </c>
      <c r="C3" s="82" t="s">
        <v>1</v>
      </c>
      <c r="D3" s="82" t="s">
        <v>0</v>
      </c>
      <c r="E3" s="82" t="s">
        <v>39</v>
      </c>
      <c r="F3" s="82" t="s">
        <v>38</v>
      </c>
      <c r="G3" s="82" t="s">
        <v>16</v>
      </c>
      <c r="H3" s="82" t="s">
        <v>7</v>
      </c>
      <c r="I3" s="82" t="s">
        <v>6</v>
      </c>
      <c r="J3" s="83" t="s">
        <v>14</v>
      </c>
      <c r="K3" s="8" t="s">
        <v>15</v>
      </c>
      <c r="N3" s="5"/>
    </row>
    <row r="4" spans="2:11" ht="14.4">
      <c r="B4" s="10">
        <v>43009</v>
      </c>
      <c r="C4" s="74"/>
      <c r="D4" s="74">
        <v>8.65</v>
      </c>
      <c r="E4" s="74"/>
      <c r="F4" s="74"/>
      <c r="G4" s="74"/>
      <c r="H4" s="74"/>
      <c r="I4" s="74"/>
      <c r="J4" s="74">
        <f>D4</f>
        <v>8.65</v>
      </c>
      <c r="K4" s="12">
        <v>0</v>
      </c>
    </row>
    <row r="5" spans="2:11" ht="14.4">
      <c r="B5" s="10">
        <v>43040</v>
      </c>
      <c r="C5" s="74">
        <v>53.19</v>
      </c>
      <c r="D5" s="74">
        <v>17.26</v>
      </c>
      <c r="E5" s="74"/>
      <c r="F5" s="74"/>
      <c r="G5" s="74"/>
      <c r="H5" s="74"/>
      <c r="I5" s="74"/>
      <c r="J5" s="74">
        <f>C5+D5</f>
        <v>70.45</v>
      </c>
      <c r="K5" s="12">
        <f aca="true" t="shared" si="0" ref="K5:K23">(J5-J4)/J5</f>
        <v>0.8772178850248403</v>
      </c>
    </row>
    <row r="6" spans="2:11" ht="14.4">
      <c r="B6" s="13">
        <v>43070</v>
      </c>
      <c r="C6" s="84">
        <v>57.69</v>
      </c>
      <c r="D6" s="84">
        <v>17.24</v>
      </c>
      <c r="E6" s="84"/>
      <c r="F6" s="84"/>
      <c r="G6" s="84"/>
      <c r="H6" s="84"/>
      <c r="I6" s="84"/>
      <c r="J6" s="84">
        <f>C6+D6</f>
        <v>74.92999999999999</v>
      </c>
      <c r="K6" s="14">
        <f t="shared" si="0"/>
        <v>0.059789136527425464</v>
      </c>
    </row>
    <row r="7" spans="2:11" ht="14.4">
      <c r="B7" s="15">
        <v>43101</v>
      </c>
      <c r="C7" s="85">
        <v>48.46</v>
      </c>
      <c r="D7" s="85">
        <v>18.07</v>
      </c>
      <c r="E7" s="85"/>
      <c r="F7" s="85"/>
      <c r="G7" s="85"/>
      <c r="H7" s="85"/>
      <c r="I7" s="85"/>
      <c r="J7" s="85">
        <f>C7+D7</f>
        <v>66.53</v>
      </c>
      <c r="K7" s="16">
        <f t="shared" si="0"/>
        <v>-0.1262588306027355</v>
      </c>
    </row>
    <row r="8" spans="2:11" ht="14.4">
      <c r="B8" s="10">
        <v>43132</v>
      </c>
      <c r="C8" s="74">
        <v>50.74</v>
      </c>
      <c r="D8" s="74">
        <v>18.01</v>
      </c>
      <c r="E8" s="74">
        <v>1.49</v>
      </c>
      <c r="F8" s="74"/>
      <c r="G8" s="74"/>
      <c r="H8" s="74">
        <v>0.17</v>
      </c>
      <c r="I8" s="74">
        <v>1.32</v>
      </c>
      <c r="J8" s="74">
        <f>C8+D8+E8+F8+G8+H8+I8</f>
        <v>71.72999999999999</v>
      </c>
      <c r="K8" s="12">
        <f t="shared" si="0"/>
        <v>0.07249407500348515</v>
      </c>
    </row>
    <row r="9" spans="2:11" ht="14.4">
      <c r="B9" s="10">
        <v>43160</v>
      </c>
      <c r="C9" s="74">
        <v>44.22</v>
      </c>
      <c r="D9" s="74">
        <v>19.49</v>
      </c>
      <c r="E9" s="74">
        <v>3.69</v>
      </c>
      <c r="F9" s="74"/>
      <c r="G9" s="74"/>
      <c r="H9" s="74">
        <v>7.04</v>
      </c>
      <c r="I9" s="74">
        <v>8.6</v>
      </c>
      <c r="J9" s="74">
        <f aca="true" t="shared" si="1" ref="J9:J21">C9+D9+E9+F9+G9+H9+I9</f>
        <v>83.03999999999999</v>
      </c>
      <c r="K9" s="12">
        <f t="shared" si="0"/>
        <v>0.13619942196531795</v>
      </c>
    </row>
    <row r="10" spans="2:11" ht="14.4">
      <c r="B10" s="10">
        <v>43191</v>
      </c>
      <c r="C10" s="74">
        <v>55.12</v>
      </c>
      <c r="D10" s="74">
        <v>30.69</v>
      </c>
      <c r="E10" s="74">
        <v>0.61</v>
      </c>
      <c r="F10" s="74"/>
      <c r="G10" s="74"/>
      <c r="H10" s="74">
        <v>7.58</v>
      </c>
      <c r="I10" s="74">
        <v>5.63</v>
      </c>
      <c r="J10" s="74">
        <f t="shared" si="1"/>
        <v>99.63</v>
      </c>
      <c r="K10" s="12">
        <f t="shared" si="0"/>
        <v>0.16651610960554053</v>
      </c>
    </row>
    <row r="11" spans="2:11" ht="14.4">
      <c r="B11" s="10">
        <v>43221</v>
      </c>
      <c r="C11" s="74">
        <v>113.14</v>
      </c>
      <c r="D11" s="74">
        <v>29.36</v>
      </c>
      <c r="E11" s="74">
        <v>0.23</v>
      </c>
      <c r="F11" s="74"/>
      <c r="G11" s="74"/>
      <c r="H11" s="74">
        <v>1.79</v>
      </c>
      <c r="I11" s="74">
        <v>2.45</v>
      </c>
      <c r="J11" s="74">
        <f t="shared" si="1"/>
        <v>146.96999999999997</v>
      </c>
      <c r="K11" s="12">
        <f t="shared" si="0"/>
        <v>0.3221065523576239</v>
      </c>
    </row>
    <row r="12" spans="2:11" ht="14.4">
      <c r="B12" s="10">
        <v>43252</v>
      </c>
      <c r="C12" s="74">
        <v>95.72</v>
      </c>
      <c r="D12" s="74">
        <v>52.65</v>
      </c>
      <c r="E12" s="74">
        <v>0.23</v>
      </c>
      <c r="F12" s="74"/>
      <c r="G12" s="74"/>
      <c r="H12" s="74">
        <v>0.35</v>
      </c>
      <c r="I12" s="74">
        <v>1.02</v>
      </c>
      <c r="J12" s="74">
        <f t="shared" si="1"/>
        <v>149.97</v>
      </c>
      <c r="K12" s="12">
        <f t="shared" si="0"/>
        <v>0.02000400080016022</v>
      </c>
    </row>
    <row r="13" spans="2:11" ht="14.4">
      <c r="B13" s="10">
        <v>43282</v>
      </c>
      <c r="C13" s="74">
        <v>149.54</v>
      </c>
      <c r="D13" s="74">
        <v>81.92</v>
      </c>
      <c r="E13" s="74">
        <v>0.24</v>
      </c>
      <c r="F13" s="74"/>
      <c r="G13" s="74"/>
      <c r="H13" s="74">
        <v>0.21</v>
      </c>
      <c r="I13" s="74">
        <v>0.48</v>
      </c>
      <c r="J13" s="74">
        <f t="shared" si="1"/>
        <v>232.39</v>
      </c>
      <c r="K13" s="12">
        <f t="shared" si="0"/>
        <v>0.3546624209303326</v>
      </c>
    </row>
    <row r="14" spans="2:11" ht="14.4">
      <c r="B14" s="10">
        <v>43313</v>
      </c>
      <c r="C14" s="74">
        <v>238.15</v>
      </c>
      <c r="D14" s="74">
        <v>84.68</v>
      </c>
      <c r="E14" s="74">
        <v>0.11</v>
      </c>
      <c r="F14" s="74"/>
      <c r="G14" s="74"/>
      <c r="H14" s="74">
        <v>0.21</v>
      </c>
      <c r="I14" s="74">
        <v>0.32</v>
      </c>
      <c r="J14" s="74">
        <f t="shared" si="1"/>
        <v>323.47</v>
      </c>
      <c r="K14" s="12">
        <f t="shared" si="0"/>
        <v>0.2815717068043405</v>
      </c>
    </row>
    <row r="15" spans="2:11" ht="14.4">
      <c r="B15" s="10">
        <v>43344</v>
      </c>
      <c r="C15" s="74">
        <v>241.2</v>
      </c>
      <c r="D15" s="74">
        <v>92.01</v>
      </c>
      <c r="E15" s="74">
        <v>0.13</v>
      </c>
      <c r="F15" s="74"/>
      <c r="G15" s="74"/>
      <c r="H15" s="74">
        <v>0.1</v>
      </c>
      <c r="I15" s="74">
        <v>0.24</v>
      </c>
      <c r="J15" s="74">
        <f t="shared" si="1"/>
        <v>333.68</v>
      </c>
      <c r="K15" s="12">
        <f t="shared" si="0"/>
        <v>0.03059817789498915</v>
      </c>
    </row>
    <row r="16" spans="2:11" ht="14.4">
      <c r="B16" s="10">
        <v>43374</v>
      </c>
      <c r="C16" s="74">
        <v>215.45</v>
      </c>
      <c r="D16" s="74">
        <v>86.25</v>
      </c>
      <c r="E16" s="74">
        <v>0.07</v>
      </c>
      <c r="F16" s="74"/>
      <c r="G16" s="74"/>
      <c r="H16" s="74">
        <v>0.09</v>
      </c>
      <c r="I16" s="74">
        <v>0.11</v>
      </c>
      <c r="J16" s="74">
        <f t="shared" si="1"/>
        <v>301.96999999999997</v>
      </c>
      <c r="K16" s="12">
        <f t="shared" si="0"/>
        <v>-0.105010431499818</v>
      </c>
    </row>
    <row r="17" spans="2:11" ht="14.4">
      <c r="B17" s="10">
        <v>43405</v>
      </c>
      <c r="C17" s="74">
        <v>232.29</v>
      </c>
      <c r="D17" s="74">
        <v>89.03</v>
      </c>
      <c r="E17" s="74">
        <v>0.14</v>
      </c>
      <c r="F17" s="74"/>
      <c r="G17" s="74"/>
      <c r="H17" s="74">
        <v>0.07</v>
      </c>
      <c r="I17" s="74">
        <v>0.12</v>
      </c>
      <c r="J17" s="74">
        <f t="shared" si="1"/>
        <v>321.65</v>
      </c>
      <c r="K17" s="12">
        <f t="shared" si="0"/>
        <v>0.0611845173325043</v>
      </c>
    </row>
    <row r="18" spans="2:11" ht="14.4">
      <c r="B18" s="13">
        <v>43435</v>
      </c>
      <c r="C18" s="84">
        <v>317.02</v>
      </c>
      <c r="D18" s="84">
        <v>81.54</v>
      </c>
      <c r="E18" s="84"/>
      <c r="F18" s="84"/>
      <c r="G18" s="84">
        <v>2.71</v>
      </c>
      <c r="H18" s="84">
        <v>0.06</v>
      </c>
      <c r="I18" s="84">
        <v>0.04</v>
      </c>
      <c r="J18" s="84">
        <f t="shared" si="1"/>
        <v>401.37</v>
      </c>
      <c r="K18" s="14">
        <f t="shared" si="0"/>
        <v>0.1986197274335402</v>
      </c>
    </row>
    <row r="19" spans="2:11" ht="14.4">
      <c r="B19" s="15">
        <v>43466</v>
      </c>
      <c r="C19" s="85">
        <v>355.97</v>
      </c>
      <c r="D19" s="85">
        <v>82.35</v>
      </c>
      <c r="E19" s="85">
        <v>0.23</v>
      </c>
      <c r="F19" s="85"/>
      <c r="G19" s="85">
        <v>2.77</v>
      </c>
      <c r="H19" s="85">
        <v>0.05</v>
      </c>
      <c r="I19" s="85"/>
      <c r="J19" s="85">
        <f t="shared" si="1"/>
        <v>441.37000000000006</v>
      </c>
      <c r="K19" s="16">
        <f t="shared" si="0"/>
        <v>0.09062691166141798</v>
      </c>
    </row>
    <row r="20" spans="2:15" ht="14.4">
      <c r="B20" s="10">
        <v>43497</v>
      </c>
      <c r="C20" s="74">
        <v>321.87</v>
      </c>
      <c r="D20" s="74">
        <v>76.5</v>
      </c>
      <c r="E20" s="74"/>
      <c r="F20" s="74"/>
      <c r="G20" s="74">
        <v>8.77</v>
      </c>
      <c r="H20" s="74">
        <v>0.03</v>
      </c>
      <c r="I20" s="74"/>
      <c r="J20" s="74">
        <f t="shared" si="1"/>
        <v>407.16999999999996</v>
      </c>
      <c r="K20" s="12">
        <f t="shared" si="0"/>
        <v>-0.0839944003733087</v>
      </c>
      <c r="O20" s="98"/>
    </row>
    <row r="21" spans="2:11" ht="14.4">
      <c r="B21" s="10">
        <v>43525</v>
      </c>
      <c r="C21" s="74">
        <v>322.62</v>
      </c>
      <c r="D21" s="74">
        <v>79.67</v>
      </c>
      <c r="E21" s="74"/>
      <c r="F21" s="74"/>
      <c r="G21" s="74">
        <v>2.02</v>
      </c>
      <c r="H21" s="74">
        <v>0.02</v>
      </c>
      <c r="I21" s="74"/>
      <c r="J21" s="74">
        <f t="shared" si="1"/>
        <v>404.33</v>
      </c>
      <c r="K21" s="12">
        <f t="shared" si="0"/>
        <v>-0.007023965572675723</v>
      </c>
    </row>
    <row r="22" spans="2:11" ht="14.4">
      <c r="B22" s="10">
        <v>43556</v>
      </c>
      <c r="C22" s="74">
        <v>310.2</v>
      </c>
      <c r="D22" s="74">
        <v>99.09</v>
      </c>
      <c r="E22" s="74">
        <v>7</v>
      </c>
      <c r="F22" s="74">
        <v>0.52</v>
      </c>
      <c r="G22" s="74">
        <v>2.76</v>
      </c>
      <c r="H22" s="74"/>
      <c r="I22" s="74"/>
      <c r="J22" s="74">
        <f>C22+D22+E22+F22+G22</f>
        <v>419.56999999999994</v>
      </c>
      <c r="K22" s="12">
        <f t="shared" si="0"/>
        <v>0.03632290201873336</v>
      </c>
    </row>
    <row r="23" spans="2:11" ht="14.4">
      <c r="B23" s="10">
        <v>43586</v>
      </c>
      <c r="C23" s="74">
        <v>303.2</v>
      </c>
      <c r="D23" s="74">
        <v>97.28</v>
      </c>
      <c r="E23" s="74">
        <v>30.1</v>
      </c>
      <c r="F23" s="74">
        <v>23.82</v>
      </c>
      <c r="G23" s="74">
        <v>19.26</v>
      </c>
      <c r="H23" s="74"/>
      <c r="I23" s="74"/>
      <c r="J23" s="74">
        <f>C23+D23+E23+F23+G23</f>
        <v>473.66</v>
      </c>
      <c r="K23" s="12">
        <f t="shared" si="0"/>
        <v>0.11419583667609697</v>
      </c>
    </row>
    <row r="24" spans="2:11" ht="14.4">
      <c r="B24" s="10">
        <v>43617</v>
      </c>
      <c r="C24" s="74"/>
      <c r="D24" s="74"/>
      <c r="E24" s="74"/>
      <c r="F24" s="74"/>
      <c r="G24" s="74"/>
      <c r="H24" s="74"/>
      <c r="I24" s="74"/>
      <c r="J24" s="74"/>
      <c r="K24" s="12"/>
    </row>
    <row r="25" spans="2:11" ht="14.4">
      <c r="B25" s="10">
        <v>43647</v>
      </c>
      <c r="C25" s="74"/>
      <c r="D25" s="74"/>
      <c r="E25" s="74"/>
      <c r="F25" s="74"/>
      <c r="G25" s="74"/>
      <c r="H25" s="74"/>
      <c r="I25" s="74"/>
      <c r="J25" s="74"/>
      <c r="K25" s="12"/>
    </row>
    <row r="26" spans="2:11" ht="14.4">
      <c r="B26" s="10">
        <v>43678</v>
      </c>
      <c r="C26" s="74"/>
      <c r="D26" s="74"/>
      <c r="E26" s="74"/>
      <c r="F26" s="74"/>
      <c r="G26" s="74"/>
      <c r="H26" s="74"/>
      <c r="I26" s="74"/>
      <c r="J26" s="74"/>
      <c r="K26" s="12"/>
    </row>
    <row r="27" spans="2:11" ht="14.4">
      <c r="B27" s="10">
        <v>43709</v>
      </c>
      <c r="C27" s="74"/>
      <c r="D27" s="74"/>
      <c r="E27" s="74"/>
      <c r="F27" s="74"/>
      <c r="G27" s="74"/>
      <c r="H27" s="74"/>
      <c r="I27" s="74"/>
      <c r="J27" s="74"/>
      <c r="K27" s="12"/>
    </row>
    <row r="28" spans="2:11" ht="14.4">
      <c r="B28" s="10">
        <v>43739</v>
      </c>
      <c r="C28" s="74"/>
      <c r="D28" s="74"/>
      <c r="E28" s="74"/>
      <c r="F28" s="74"/>
      <c r="G28" s="74"/>
      <c r="H28" s="74"/>
      <c r="I28" s="74"/>
      <c r="J28" s="74"/>
      <c r="K28" s="12"/>
    </row>
    <row r="29" spans="2:11" ht="14.4">
      <c r="B29" s="10">
        <v>43770</v>
      </c>
      <c r="C29" s="74"/>
      <c r="D29" s="74"/>
      <c r="E29" s="74"/>
      <c r="F29" s="74"/>
      <c r="G29" s="74"/>
      <c r="H29" s="74"/>
      <c r="I29" s="74"/>
      <c r="J29" s="74"/>
      <c r="K29" s="12"/>
    </row>
    <row r="30" spans="2:11" ht="15" thickBot="1">
      <c r="B30" s="86">
        <v>43800</v>
      </c>
      <c r="C30" s="62"/>
      <c r="D30" s="62"/>
      <c r="E30" s="62"/>
      <c r="F30" s="62"/>
      <c r="G30" s="62"/>
      <c r="H30" s="62"/>
      <c r="I30" s="62"/>
      <c r="J30" s="62"/>
      <c r="K30" s="23"/>
    </row>
    <row r="31" spans="2:11" ht="14.4">
      <c r="B31" s="72"/>
      <c r="C31" s="74"/>
      <c r="D31" s="74"/>
      <c r="E31" s="74"/>
      <c r="F31" s="74"/>
      <c r="G31" s="74"/>
      <c r="H31" s="74"/>
      <c r="I31" s="74"/>
      <c r="J31" s="74"/>
      <c r="K31" s="63"/>
    </row>
    <row r="32" spans="2:11" ht="14.4">
      <c r="B32" s="72"/>
      <c r="C32" s="74"/>
      <c r="D32" s="74"/>
      <c r="E32" s="74"/>
      <c r="F32" s="74"/>
      <c r="G32" s="74"/>
      <c r="H32" s="74"/>
      <c r="I32" s="74"/>
      <c r="J32" s="74"/>
      <c r="K32" s="63"/>
    </row>
    <row r="33" spans="2:11" ht="14.4">
      <c r="B33" s="72"/>
      <c r="C33" s="74"/>
      <c r="D33" s="74"/>
      <c r="E33" s="74"/>
      <c r="F33" s="74"/>
      <c r="G33" s="74"/>
      <c r="H33" s="74"/>
      <c r="I33" s="74"/>
      <c r="J33" s="74"/>
      <c r="K33" s="63"/>
    </row>
    <row r="34" spans="2:11" ht="14.4">
      <c r="B34" s="72"/>
      <c r="C34" s="74"/>
      <c r="D34" s="74"/>
      <c r="E34" s="74"/>
      <c r="F34" s="74"/>
      <c r="G34" s="74"/>
      <c r="H34" s="74"/>
      <c r="I34" s="74"/>
      <c r="J34" s="74"/>
      <c r="K34" s="63"/>
    </row>
    <row r="35" spans="2:11" ht="14.4">
      <c r="B35" s="72"/>
      <c r="C35" s="74"/>
      <c r="D35" s="74"/>
      <c r="E35" s="74"/>
      <c r="F35" s="74"/>
      <c r="G35" s="74"/>
      <c r="H35" s="74"/>
      <c r="I35" s="74"/>
      <c r="J35" s="74"/>
      <c r="K35" s="63"/>
    </row>
    <row r="36" spans="2:11" ht="14.4">
      <c r="B36" s="72"/>
      <c r="C36" s="74"/>
      <c r="D36" s="74"/>
      <c r="E36" s="74"/>
      <c r="F36" s="74"/>
      <c r="G36" s="74"/>
      <c r="H36" s="74"/>
      <c r="I36" s="74"/>
      <c r="J36" s="74"/>
      <c r="K36" s="63"/>
    </row>
    <row r="37" spans="2:11" ht="14.4">
      <c r="B37" s="72"/>
      <c r="C37" s="74"/>
      <c r="D37" s="74"/>
      <c r="E37" s="74"/>
      <c r="F37" s="74"/>
      <c r="G37" s="74"/>
      <c r="H37" s="74"/>
      <c r="I37" s="74"/>
      <c r="J37" s="74"/>
      <c r="K37" s="63"/>
    </row>
    <row r="38" spans="2:11" ht="14.4">
      <c r="B38" s="72"/>
      <c r="C38" s="74"/>
      <c r="D38" s="74"/>
      <c r="E38" s="74"/>
      <c r="F38" s="74"/>
      <c r="G38" s="74"/>
      <c r="H38" s="74"/>
      <c r="I38" s="74"/>
      <c r="J38" s="74"/>
      <c r="K38" s="63"/>
    </row>
    <row r="39" spans="2:11" ht="14.4">
      <c r="B39" s="72"/>
      <c r="C39" s="74"/>
      <c r="D39" s="74"/>
      <c r="E39" s="74"/>
      <c r="F39" s="74"/>
      <c r="G39" s="74"/>
      <c r="H39" s="74"/>
      <c r="I39" s="74"/>
      <c r="J39" s="74"/>
      <c r="K39" s="63"/>
    </row>
    <row r="40" spans="2:11" ht="14.4">
      <c r="B40" s="72"/>
      <c r="C40" s="74"/>
      <c r="D40" s="74"/>
      <c r="E40" s="74"/>
      <c r="F40" s="74"/>
      <c r="G40" s="74"/>
      <c r="H40" s="74"/>
      <c r="I40" s="74"/>
      <c r="J40" s="74"/>
      <c r="K40" s="63"/>
    </row>
    <row r="41" spans="2:11" ht="14.4">
      <c r="B41" s="72"/>
      <c r="C41" s="74"/>
      <c r="D41" s="74"/>
      <c r="E41" s="74"/>
      <c r="F41" s="74"/>
      <c r="G41" s="74"/>
      <c r="H41" s="74"/>
      <c r="I41" s="74"/>
      <c r="J41" s="74"/>
      <c r="K41" s="63"/>
    </row>
    <row r="42" spans="2:11" ht="14.4">
      <c r="B42" s="72"/>
      <c r="C42" s="74"/>
      <c r="D42" s="74"/>
      <c r="E42" s="74"/>
      <c r="F42" s="74"/>
      <c r="G42" s="74"/>
      <c r="H42" s="74"/>
      <c r="I42" s="74"/>
      <c r="J42" s="74"/>
      <c r="K42" s="63"/>
    </row>
    <row r="43" spans="2:11" ht="14.4">
      <c r="B43" s="72"/>
      <c r="C43" s="74"/>
      <c r="D43" s="74"/>
      <c r="E43" s="74"/>
      <c r="F43" s="74"/>
      <c r="G43" s="74"/>
      <c r="H43" s="74"/>
      <c r="I43" s="74"/>
      <c r="J43" s="74"/>
      <c r="K43" s="63"/>
    </row>
    <row r="44" spans="2:11" ht="14.4">
      <c r="B44" s="72"/>
      <c r="C44" s="74"/>
      <c r="D44" s="74"/>
      <c r="E44" s="74"/>
      <c r="F44" s="74"/>
      <c r="G44" s="74"/>
      <c r="H44" s="74"/>
      <c r="I44" s="74"/>
      <c r="J44" s="74"/>
      <c r="K44" s="63"/>
    </row>
    <row r="45" spans="2:11" ht="14.4">
      <c r="B45" s="72"/>
      <c r="C45" s="74"/>
      <c r="D45" s="74"/>
      <c r="E45" s="74"/>
      <c r="F45" s="74"/>
      <c r="G45" s="74"/>
      <c r="H45" s="74"/>
      <c r="I45" s="74"/>
      <c r="J45" s="74"/>
      <c r="K45" s="63"/>
    </row>
    <row r="46" spans="2:11" ht="14.4">
      <c r="B46" s="72"/>
      <c r="C46" s="74"/>
      <c r="D46" s="74"/>
      <c r="E46" s="74"/>
      <c r="F46" s="74"/>
      <c r="G46" s="74"/>
      <c r="H46" s="74"/>
      <c r="I46" s="74"/>
      <c r="J46" s="74"/>
      <c r="K46" s="63"/>
    </row>
    <row r="47" spans="2:11" ht="14.4">
      <c r="B47" s="72"/>
      <c r="C47" s="74"/>
      <c r="D47" s="74"/>
      <c r="E47" s="74"/>
      <c r="F47" s="74"/>
      <c r="G47" s="74"/>
      <c r="H47" s="74"/>
      <c r="I47" s="74"/>
      <c r="J47" s="74"/>
      <c r="K47" s="63"/>
    </row>
    <row r="48" spans="2:11" ht="14.4">
      <c r="B48" s="72"/>
      <c r="C48" s="74"/>
      <c r="D48" s="74"/>
      <c r="E48" s="74"/>
      <c r="F48" s="74"/>
      <c r="G48" s="74"/>
      <c r="H48" s="74"/>
      <c r="I48" s="74"/>
      <c r="J48" s="74"/>
      <c r="K48" s="63"/>
    </row>
    <row r="49" spans="2:11" ht="14.4">
      <c r="B49" s="72"/>
      <c r="C49" s="74"/>
      <c r="D49" s="74"/>
      <c r="E49" s="74"/>
      <c r="F49" s="74"/>
      <c r="G49" s="74"/>
      <c r="H49" s="74"/>
      <c r="I49" s="74"/>
      <c r="J49" s="74"/>
      <c r="K49" s="63"/>
    </row>
    <row r="50" spans="2:11" ht="14.4">
      <c r="B50" s="72"/>
      <c r="C50" s="74"/>
      <c r="D50" s="74"/>
      <c r="E50" s="74"/>
      <c r="F50" s="74"/>
      <c r="G50" s="74"/>
      <c r="H50" s="74"/>
      <c r="I50" s="74"/>
      <c r="J50" s="74"/>
      <c r="K50" s="63"/>
    </row>
    <row r="51" spans="2:11" ht="14.4">
      <c r="B51" s="72"/>
      <c r="C51" s="74"/>
      <c r="D51" s="74"/>
      <c r="E51" s="74"/>
      <c r="F51" s="74"/>
      <c r="G51" s="74"/>
      <c r="H51" s="74"/>
      <c r="I51" s="74"/>
      <c r="J51" s="74"/>
      <c r="K51" s="63"/>
    </row>
    <row r="52" spans="2:11" ht="14.4">
      <c r="B52" s="72"/>
      <c r="C52" s="74"/>
      <c r="D52" s="74"/>
      <c r="E52" s="74"/>
      <c r="F52" s="74"/>
      <c r="G52" s="74"/>
      <c r="H52" s="74"/>
      <c r="I52" s="74"/>
      <c r="J52" s="74"/>
      <c r="K52" s="63"/>
    </row>
    <row r="53" spans="2:11" ht="14.4">
      <c r="B53" s="72"/>
      <c r="C53" s="74"/>
      <c r="D53" s="74"/>
      <c r="E53" s="74"/>
      <c r="F53" s="74"/>
      <c r="G53" s="74"/>
      <c r="H53" s="74"/>
      <c r="I53" s="74"/>
      <c r="J53" s="74"/>
      <c r="K53" s="63"/>
    </row>
    <row r="54" spans="2:11" ht="14.4">
      <c r="B54" s="72"/>
      <c r="C54" s="74"/>
      <c r="D54" s="74"/>
      <c r="E54" s="74"/>
      <c r="F54" s="74"/>
      <c r="G54" s="74"/>
      <c r="H54" s="74"/>
      <c r="I54" s="74"/>
      <c r="J54" s="74"/>
      <c r="K54" s="63"/>
    </row>
    <row r="55" spans="2:11" ht="14.4">
      <c r="B55" s="72"/>
      <c r="C55" s="74"/>
      <c r="D55" s="74"/>
      <c r="E55" s="74"/>
      <c r="F55" s="74"/>
      <c r="G55" s="74"/>
      <c r="H55" s="74"/>
      <c r="I55" s="74"/>
      <c r="J55" s="74"/>
      <c r="K55" s="63"/>
    </row>
    <row r="56" spans="2:11" ht="14.4">
      <c r="B56" s="72"/>
      <c r="C56" s="74"/>
      <c r="D56" s="74"/>
      <c r="E56" s="74"/>
      <c r="F56" s="74"/>
      <c r="G56" s="74"/>
      <c r="H56" s="74"/>
      <c r="I56" s="74"/>
      <c r="J56" s="74"/>
      <c r="K56" s="63"/>
    </row>
    <row r="57" spans="2:11" ht="14.4">
      <c r="B57" s="72"/>
      <c r="C57" s="74"/>
      <c r="D57" s="74"/>
      <c r="E57" s="74"/>
      <c r="F57" s="74"/>
      <c r="G57" s="74"/>
      <c r="H57" s="74"/>
      <c r="I57" s="74"/>
      <c r="J57" s="74"/>
      <c r="K57" s="63"/>
    </row>
    <row r="58" spans="2:11" ht="14.4">
      <c r="B58" s="72"/>
      <c r="C58" s="74"/>
      <c r="D58" s="74"/>
      <c r="E58" s="74"/>
      <c r="F58" s="74"/>
      <c r="G58" s="74"/>
      <c r="H58" s="74"/>
      <c r="I58" s="74"/>
      <c r="J58" s="74"/>
      <c r="K58" s="63"/>
    </row>
    <row r="59" spans="2:11" ht="14.4">
      <c r="B59" s="72"/>
      <c r="C59" s="74"/>
      <c r="D59" s="74"/>
      <c r="E59" s="74"/>
      <c r="F59" s="74"/>
      <c r="G59" s="74"/>
      <c r="H59" s="74"/>
      <c r="I59" s="74"/>
      <c r="J59" s="74"/>
      <c r="K59" s="63"/>
    </row>
    <row r="60" spans="2:11" ht="14.4">
      <c r="B60" s="72"/>
      <c r="C60" s="74"/>
      <c r="D60" s="74"/>
      <c r="E60" s="74"/>
      <c r="F60" s="74"/>
      <c r="G60" s="74"/>
      <c r="H60" s="74"/>
      <c r="I60" s="74"/>
      <c r="J60" s="74"/>
      <c r="K60" s="63"/>
    </row>
    <row r="61" spans="2:11" ht="14.4">
      <c r="B61" s="72"/>
      <c r="C61" s="74"/>
      <c r="D61" s="74"/>
      <c r="E61" s="74"/>
      <c r="F61" s="74"/>
      <c r="G61" s="74"/>
      <c r="H61" s="74"/>
      <c r="I61" s="74"/>
      <c r="J61" s="74"/>
      <c r="K61" s="63"/>
    </row>
    <row r="62" spans="2:11" ht="14.4">
      <c r="B62" s="72"/>
      <c r="C62" s="74"/>
      <c r="D62" s="74"/>
      <c r="E62" s="74"/>
      <c r="F62" s="74"/>
      <c r="G62" s="74"/>
      <c r="H62" s="74"/>
      <c r="I62" s="74"/>
      <c r="J62" s="74"/>
      <c r="K62" s="63"/>
    </row>
    <row r="63" spans="2:11" ht="14.4">
      <c r="B63" s="72"/>
      <c r="C63" s="74"/>
      <c r="D63" s="74"/>
      <c r="E63" s="74"/>
      <c r="F63" s="74"/>
      <c r="G63" s="74"/>
      <c r="H63" s="74"/>
      <c r="I63" s="74"/>
      <c r="J63" s="74"/>
      <c r="K63" s="63"/>
    </row>
    <row r="64" spans="2:11" ht="14.4">
      <c r="B64" s="72"/>
      <c r="C64" s="74"/>
      <c r="D64" s="74"/>
      <c r="E64" s="74"/>
      <c r="F64" s="74"/>
      <c r="G64" s="74"/>
      <c r="H64" s="74"/>
      <c r="I64" s="74"/>
      <c r="J64" s="74"/>
      <c r="K64" s="63"/>
    </row>
    <row r="65" spans="2:11" ht="14.4">
      <c r="B65" s="72"/>
      <c r="C65" s="74"/>
      <c r="D65" s="74"/>
      <c r="E65" s="74"/>
      <c r="F65" s="74"/>
      <c r="G65" s="74"/>
      <c r="H65" s="74"/>
      <c r="I65" s="74"/>
      <c r="J65" s="74"/>
      <c r="K65" s="63"/>
    </row>
    <row r="66" spans="2:11" ht="14.4">
      <c r="B66" s="72"/>
      <c r="C66" s="74"/>
      <c r="D66" s="74"/>
      <c r="E66" s="74"/>
      <c r="F66" s="74"/>
      <c r="G66" s="74"/>
      <c r="H66" s="74"/>
      <c r="I66" s="74"/>
      <c r="J66" s="74"/>
      <c r="K66" s="63"/>
    </row>
    <row r="67" spans="2:11" ht="14.4">
      <c r="B67" s="72"/>
      <c r="C67" s="74"/>
      <c r="D67" s="74"/>
      <c r="E67" s="74"/>
      <c r="F67" s="74"/>
      <c r="G67" s="74"/>
      <c r="H67" s="74"/>
      <c r="I67" s="74"/>
      <c r="J67" s="74"/>
      <c r="K67" s="63"/>
    </row>
    <row r="68" spans="2:11" ht="14.4">
      <c r="B68" s="72"/>
      <c r="C68" s="74"/>
      <c r="D68" s="74"/>
      <c r="E68" s="74"/>
      <c r="F68" s="74"/>
      <c r="G68" s="74"/>
      <c r="H68" s="74"/>
      <c r="I68" s="74"/>
      <c r="J68" s="74"/>
      <c r="K68" s="63"/>
    </row>
    <row r="69" spans="2:11" ht="14.4">
      <c r="B69" s="72"/>
      <c r="C69" s="74"/>
      <c r="D69" s="74"/>
      <c r="E69" s="74"/>
      <c r="F69" s="74"/>
      <c r="G69" s="74"/>
      <c r="H69" s="74"/>
      <c r="I69" s="74"/>
      <c r="J69" s="74"/>
      <c r="K69" s="63"/>
    </row>
    <row r="70" spans="2:11" ht="14.4">
      <c r="B70" s="72"/>
      <c r="C70" s="74"/>
      <c r="D70" s="74"/>
      <c r="E70" s="74"/>
      <c r="F70" s="74"/>
      <c r="G70" s="74"/>
      <c r="H70" s="74"/>
      <c r="I70" s="74"/>
      <c r="J70" s="74"/>
      <c r="K70" s="63"/>
    </row>
    <row r="71" spans="2:11" ht="14.4">
      <c r="B71" s="72"/>
      <c r="C71" s="74"/>
      <c r="D71" s="74"/>
      <c r="E71" s="74"/>
      <c r="F71" s="74"/>
      <c r="G71" s="74"/>
      <c r="H71" s="74"/>
      <c r="I71" s="74"/>
      <c r="J71" s="74"/>
      <c r="K71" s="63"/>
    </row>
    <row r="72" spans="2:11" ht="14.4">
      <c r="B72" s="72"/>
      <c r="C72" s="74"/>
      <c r="D72" s="74"/>
      <c r="E72" s="74"/>
      <c r="F72" s="74"/>
      <c r="G72" s="74"/>
      <c r="H72" s="74"/>
      <c r="I72" s="74"/>
      <c r="J72" s="74"/>
      <c r="K72" s="63"/>
    </row>
    <row r="73" spans="2:11" ht="14.4">
      <c r="B73" s="72"/>
      <c r="C73" s="74"/>
      <c r="D73" s="74"/>
      <c r="E73" s="74"/>
      <c r="F73" s="74"/>
      <c r="G73" s="74"/>
      <c r="H73" s="74"/>
      <c r="I73" s="74"/>
      <c r="J73" s="74"/>
      <c r="K73" s="63"/>
    </row>
  </sheetData>
  <mergeCells count="1">
    <mergeCell ref="C2:I2"/>
  </mergeCells>
  <printOptions/>
  <pageMargins left="0.7000000000000001" right="0.7000000000000001" top="0.7874015750000001" bottom="0.7874015750000001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8"/>
  <sheetViews>
    <sheetView workbookViewId="0" topLeftCell="A1">
      <selection activeCell="F21" sqref="F21"/>
    </sheetView>
  </sheetViews>
  <sheetFormatPr defaultColWidth="11.00390625" defaultRowHeight="14.25"/>
  <cols>
    <col min="2" max="2" width="14.00390625" style="73" customWidth="1"/>
    <col min="3" max="3" width="14.00390625" style="74" customWidth="1"/>
    <col min="4" max="4" width="14.00390625" style="0" customWidth="1"/>
    <col min="5" max="5" width="12.875" style="0" bestFit="1" customWidth="1"/>
    <col min="6" max="8" width="14.00390625" style="0" customWidth="1"/>
    <col min="10" max="12" width="14.00390625" style="0" customWidth="1"/>
  </cols>
  <sheetData>
    <row r="1" ht="15" thickBot="1"/>
    <row r="2" spans="2:12" ht="15" thickBot="1">
      <c r="B2" s="80" t="s">
        <v>2</v>
      </c>
      <c r="C2" s="94" t="s">
        <v>8</v>
      </c>
      <c r="D2" s="61" t="s">
        <v>9</v>
      </c>
      <c r="F2" s="114" t="s">
        <v>20</v>
      </c>
      <c r="G2" s="115"/>
      <c r="H2" s="116"/>
      <c r="J2" s="109" t="s">
        <v>35</v>
      </c>
      <c r="K2" s="110"/>
      <c r="L2" s="111"/>
    </row>
    <row r="3" spans="2:12" ht="15" thickBot="1">
      <c r="B3" s="75">
        <v>43009</v>
      </c>
      <c r="C3" s="95">
        <v>2000</v>
      </c>
      <c r="D3" s="90" t="s">
        <v>10</v>
      </c>
      <c r="F3" s="33" t="s">
        <v>2</v>
      </c>
      <c r="G3" s="34" t="s">
        <v>3</v>
      </c>
      <c r="H3" s="35" t="s">
        <v>17</v>
      </c>
      <c r="J3" s="33" t="s">
        <v>2</v>
      </c>
      <c r="K3" s="34" t="s">
        <v>3</v>
      </c>
      <c r="L3" s="35" t="s">
        <v>17</v>
      </c>
    </row>
    <row r="4" spans="2:12" ht="14.25">
      <c r="B4" s="76">
        <v>43039</v>
      </c>
      <c r="C4" s="74">
        <v>2005</v>
      </c>
      <c r="D4" s="57">
        <v>0</v>
      </c>
      <c r="F4" s="36">
        <v>43009</v>
      </c>
      <c r="G4" s="37">
        <v>2000</v>
      </c>
      <c r="H4" s="56" t="s">
        <v>10</v>
      </c>
      <c r="J4" s="36">
        <v>43009</v>
      </c>
      <c r="K4" s="37">
        <v>2005</v>
      </c>
      <c r="L4" s="44" t="s">
        <v>10</v>
      </c>
    </row>
    <row r="5" spans="2:12" ht="15" thickBot="1">
      <c r="B5" s="76">
        <v>43069</v>
      </c>
      <c r="C5" s="74">
        <v>2025.59</v>
      </c>
      <c r="D5" s="57">
        <v>0.0641</v>
      </c>
      <c r="F5" s="38">
        <v>43165</v>
      </c>
      <c r="G5" s="1">
        <v>500</v>
      </c>
      <c r="H5" s="44" t="s">
        <v>10</v>
      </c>
      <c r="J5" s="42">
        <v>43100</v>
      </c>
      <c r="K5" s="43">
        <v>-2062.52</v>
      </c>
      <c r="L5" s="47" t="s">
        <v>18</v>
      </c>
    </row>
    <row r="6" spans="2:12" ht="15" thickBot="1">
      <c r="B6" s="77">
        <v>43100</v>
      </c>
      <c r="C6" s="84">
        <v>2062.52</v>
      </c>
      <c r="D6" s="58">
        <v>0.1201</v>
      </c>
      <c r="F6" s="38">
        <v>43229</v>
      </c>
      <c r="G6" s="1">
        <v>1700</v>
      </c>
      <c r="H6" s="44" t="s">
        <v>10</v>
      </c>
      <c r="J6" s="39" t="s">
        <v>5</v>
      </c>
      <c r="K6" s="112">
        <f>XIRR(K4:K5,J4:J5)</f>
        <v>0.12013444304466245</v>
      </c>
      <c r="L6" s="113"/>
    </row>
    <row r="7" spans="2:8" ht="15" thickBot="1">
      <c r="B7" s="78">
        <v>43131</v>
      </c>
      <c r="C7" s="85">
        <v>2081.04</v>
      </c>
      <c r="D7" s="59">
        <v>0.1178</v>
      </c>
      <c r="F7" s="38">
        <v>43249</v>
      </c>
      <c r="G7" s="1">
        <v>1700</v>
      </c>
      <c r="H7" s="44" t="s">
        <v>10</v>
      </c>
    </row>
    <row r="8" spans="2:12" ht="15" thickBot="1">
      <c r="B8" s="76">
        <v>43159</v>
      </c>
      <c r="C8" s="74">
        <v>2098.06</v>
      </c>
      <c r="D8" s="57">
        <v>0.1167</v>
      </c>
      <c r="F8" s="38">
        <v>43252</v>
      </c>
      <c r="G8" s="1">
        <v>1600</v>
      </c>
      <c r="H8" s="44" t="s">
        <v>10</v>
      </c>
      <c r="J8" s="109" t="s">
        <v>19</v>
      </c>
      <c r="K8" s="110"/>
      <c r="L8" s="111"/>
    </row>
    <row r="9" spans="2:12" ht="15" thickBot="1">
      <c r="B9" s="76">
        <v>43165</v>
      </c>
      <c r="C9" s="96">
        <v>500</v>
      </c>
      <c r="D9" s="91" t="s">
        <v>10</v>
      </c>
      <c r="F9" s="45">
        <v>43586</v>
      </c>
      <c r="G9" s="46">
        <v>2500</v>
      </c>
      <c r="H9" s="44" t="s">
        <v>10</v>
      </c>
      <c r="J9" s="33" t="s">
        <v>2</v>
      </c>
      <c r="K9" s="34" t="s">
        <v>3</v>
      </c>
      <c r="L9" s="35" t="s">
        <v>17</v>
      </c>
    </row>
    <row r="10" spans="2:12" ht="15" thickBot="1">
      <c r="B10" s="76">
        <v>43190</v>
      </c>
      <c r="C10" s="74">
        <v>2619.33</v>
      </c>
      <c r="D10" s="57">
        <v>0.1144</v>
      </c>
      <c r="F10" s="42">
        <v>43616</v>
      </c>
      <c r="G10" s="43">
        <v>-11190.27</v>
      </c>
      <c r="H10" s="47" t="s">
        <v>18</v>
      </c>
      <c r="J10" s="36">
        <v>43100</v>
      </c>
      <c r="K10" s="37">
        <v>2062.52</v>
      </c>
      <c r="L10" s="41"/>
    </row>
    <row r="11" spans="2:12" ht="15" thickBot="1">
      <c r="B11" s="76">
        <v>43220</v>
      </c>
      <c r="C11" s="74">
        <v>2650.24</v>
      </c>
      <c r="D11" s="57">
        <v>0.1207</v>
      </c>
      <c r="F11" s="39" t="s">
        <v>5</v>
      </c>
      <c r="G11" s="117">
        <f>XIRR(G4:G10,F4:F10)</f>
        <v>0.12663473486900326</v>
      </c>
      <c r="H11" s="118"/>
      <c r="J11" s="38">
        <v>43165</v>
      </c>
      <c r="K11" s="1">
        <v>500</v>
      </c>
      <c r="L11" s="44" t="s">
        <v>10</v>
      </c>
    </row>
    <row r="12" spans="2:12" ht="14.25">
      <c r="B12" s="76">
        <v>43228</v>
      </c>
      <c r="C12" s="97">
        <v>1700</v>
      </c>
      <c r="D12" s="91" t="s">
        <v>10</v>
      </c>
      <c r="J12" s="38">
        <v>43228</v>
      </c>
      <c r="K12" s="1">
        <v>1700</v>
      </c>
      <c r="L12" s="44" t="s">
        <v>10</v>
      </c>
    </row>
    <row r="13" spans="2:12" ht="14.25">
      <c r="B13" s="76">
        <v>43249</v>
      </c>
      <c r="C13" s="97">
        <v>1700</v>
      </c>
      <c r="D13" s="91" t="s">
        <v>10</v>
      </c>
      <c r="J13" s="38">
        <v>43249</v>
      </c>
      <c r="K13" s="1">
        <v>1700</v>
      </c>
      <c r="L13" s="44" t="s">
        <v>10</v>
      </c>
    </row>
    <row r="14" spans="2:12" ht="14.25">
      <c r="B14" s="76">
        <v>43251</v>
      </c>
      <c r="C14" s="74">
        <v>6075.94</v>
      </c>
      <c r="D14" s="57">
        <v>0.1121</v>
      </c>
      <c r="J14" s="45">
        <v>43252</v>
      </c>
      <c r="K14" s="46">
        <v>1600</v>
      </c>
      <c r="L14" s="44" t="s">
        <v>10</v>
      </c>
    </row>
    <row r="15" spans="2:12" ht="15" thickBot="1">
      <c r="B15" s="76">
        <v>43252</v>
      </c>
      <c r="C15" s="97">
        <v>1600</v>
      </c>
      <c r="D15" s="91" t="s">
        <v>10</v>
      </c>
      <c r="J15" s="42">
        <v>43465</v>
      </c>
      <c r="K15" s="43">
        <v>-8251.06</v>
      </c>
      <c r="L15" s="47" t="s">
        <v>18</v>
      </c>
    </row>
    <row r="16" spans="2:12" ht="15" thickBot="1">
      <c r="B16" s="76">
        <v>43281</v>
      </c>
      <c r="C16" s="74">
        <v>7731.58</v>
      </c>
      <c r="D16" s="57">
        <v>0.1067</v>
      </c>
      <c r="J16" s="39" t="s">
        <v>5</v>
      </c>
      <c r="K16" s="112">
        <f>XIRR(K10:K15,J10:J15)</f>
        <v>0.12653135657310485</v>
      </c>
      <c r="L16" s="113"/>
    </row>
    <row r="17" spans="2:4" ht="15" thickBot="1">
      <c r="B17" s="76">
        <v>43312</v>
      </c>
      <c r="C17" s="74">
        <v>7822.77</v>
      </c>
      <c r="D17" s="57">
        <v>0.1157</v>
      </c>
    </row>
    <row r="18" spans="2:12" ht="15" thickBot="1">
      <c r="B18" s="76">
        <v>43343</v>
      </c>
      <c r="C18" s="74">
        <v>7903.76</v>
      </c>
      <c r="D18" s="57">
        <v>0.1181</v>
      </c>
      <c r="J18" s="109" t="s">
        <v>36</v>
      </c>
      <c r="K18" s="110"/>
      <c r="L18" s="111"/>
    </row>
    <row r="19" spans="2:12" ht="15" thickBot="1">
      <c r="B19" s="76">
        <v>43373</v>
      </c>
      <c r="C19" s="74">
        <v>7999.54</v>
      </c>
      <c r="D19" s="57">
        <v>0.124</v>
      </c>
      <c r="J19" s="33" t="s">
        <v>2</v>
      </c>
      <c r="K19" s="34" t="s">
        <v>3</v>
      </c>
      <c r="L19" s="35" t="s">
        <v>17</v>
      </c>
    </row>
    <row r="20" spans="2:12" ht="14.25">
      <c r="B20" s="76">
        <v>43404</v>
      </c>
      <c r="C20" s="74">
        <v>8082.36</v>
      </c>
      <c r="D20" s="57">
        <v>0.1246</v>
      </c>
      <c r="J20" s="36">
        <v>43465</v>
      </c>
      <c r="K20" s="37">
        <v>8251.06</v>
      </c>
      <c r="L20" s="41"/>
    </row>
    <row r="21" spans="2:12" ht="14.25">
      <c r="B21" s="76">
        <v>43434</v>
      </c>
      <c r="C21" s="74">
        <v>8168.35</v>
      </c>
      <c r="D21" s="57">
        <v>0.1261</v>
      </c>
      <c r="J21" s="103">
        <v>43586</v>
      </c>
      <c r="K21" s="104">
        <v>2500</v>
      </c>
      <c r="L21" s="44" t="s">
        <v>10</v>
      </c>
    </row>
    <row r="22" spans="2:12" ht="15" thickBot="1">
      <c r="B22" s="79">
        <v>43465</v>
      </c>
      <c r="C22" s="62">
        <v>8251.06</v>
      </c>
      <c r="D22" s="60">
        <v>0.1261</v>
      </c>
      <c r="J22" s="42">
        <v>43616</v>
      </c>
      <c r="K22" s="43">
        <v>-11190.27</v>
      </c>
      <c r="L22" s="47" t="s">
        <v>18</v>
      </c>
    </row>
    <row r="23" spans="1:12" ht="15" thickBot="1">
      <c r="A23" s="105"/>
      <c r="B23" s="76">
        <v>43496</v>
      </c>
      <c r="C23" s="74">
        <v>8339.64</v>
      </c>
      <c r="D23" s="57">
        <v>0.1268</v>
      </c>
      <c r="J23" s="39" t="s">
        <v>5</v>
      </c>
      <c r="K23" s="112">
        <f>XIRR(K20:K22,J20:J22)</f>
        <v>0.12585697770118717</v>
      </c>
      <c r="L23" s="113"/>
    </row>
    <row r="24" spans="1:4" ht="14.25">
      <c r="A24" s="105"/>
      <c r="B24" s="76">
        <v>43524</v>
      </c>
      <c r="C24" s="74">
        <v>8413.78</v>
      </c>
      <c r="D24" s="57">
        <v>0.1265</v>
      </c>
    </row>
    <row r="25" spans="1:4" ht="14.25">
      <c r="A25" s="105"/>
      <c r="B25" s="76">
        <v>43555</v>
      </c>
      <c r="C25" s="74">
        <v>8496.57</v>
      </c>
      <c r="D25" s="57">
        <v>0.1261</v>
      </c>
    </row>
    <row r="26" spans="1:4" ht="14.25">
      <c r="A26" s="105"/>
      <c r="B26" s="76">
        <v>43585</v>
      </c>
      <c r="C26" s="74">
        <v>8588.68</v>
      </c>
      <c r="D26" s="102">
        <v>0.12710000000000002</v>
      </c>
    </row>
    <row r="27" spans="1:4" ht="14.25">
      <c r="A27" s="105"/>
      <c r="B27" s="76">
        <v>43586</v>
      </c>
      <c r="C27" s="74">
        <v>2500</v>
      </c>
      <c r="D27" s="91" t="s">
        <v>10</v>
      </c>
    </row>
    <row r="28" spans="1:4" ht="14.25">
      <c r="A28" s="105"/>
      <c r="B28" s="76">
        <v>43616</v>
      </c>
      <c r="C28" s="74">
        <v>11190.27</v>
      </c>
      <c r="D28" s="102">
        <v>0.1266</v>
      </c>
    </row>
  </sheetData>
  <mergeCells count="8">
    <mergeCell ref="J2:L2"/>
    <mergeCell ref="J18:L18"/>
    <mergeCell ref="K23:L23"/>
    <mergeCell ref="F2:H2"/>
    <mergeCell ref="G11:H11"/>
    <mergeCell ref="J8:L8"/>
    <mergeCell ref="K16:L16"/>
    <mergeCell ref="K6:L6"/>
  </mergeCells>
  <printOptions/>
  <pageMargins left="0" right="0" top="0.3940944881889761" bottom="0.3940944881889761" header="0" footer="0"/>
  <pageSetup horizontalDpi="600" verticalDpi="600" orientation="portrait" paperSize="9" r:id="rId3"/>
  <headerFooter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1910-1482-4871-A6AA-CB751B20A2C5}">
  <dimension ref="B2:L30"/>
  <sheetViews>
    <sheetView workbookViewId="0" topLeftCell="A1">
      <selection activeCell="L16" sqref="L16"/>
    </sheetView>
  </sheetViews>
  <sheetFormatPr defaultColWidth="11.00390625" defaultRowHeight="14.25"/>
  <cols>
    <col min="2" max="2" width="11.00390625" style="72" customWidth="1"/>
    <col min="3" max="8" width="11.00390625" style="63" customWidth="1"/>
    <col min="9" max="9" width="3.50390625" style="0" customWidth="1"/>
    <col min="10" max="12" width="14.00390625" style="0" customWidth="1"/>
  </cols>
  <sheetData>
    <row r="1" ht="15" thickBot="1"/>
    <row r="2" spans="2:12" ht="15" thickBot="1">
      <c r="B2" s="24"/>
      <c r="C2" s="119" t="s">
        <v>9</v>
      </c>
      <c r="D2" s="119"/>
      <c r="E2" s="119"/>
      <c r="F2" s="119"/>
      <c r="G2" s="119"/>
      <c r="H2" s="120"/>
      <c r="J2" s="109" t="s">
        <v>21</v>
      </c>
      <c r="K2" s="110"/>
      <c r="L2" s="111"/>
    </row>
    <row r="3" spans="2:12" ht="15" thickBot="1">
      <c r="B3" s="25" t="s">
        <v>13</v>
      </c>
      <c r="C3" s="87" t="s">
        <v>1</v>
      </c>
      <c r="D3" s="87" t="s">
        <v>0</v>
      </c>
      <c r="E3" s="87" t="s">
        <v>16</v>
      </c>
      <c r="F3" s="87" t="s">
        <v>39</v>
      </c>
      <c r="G3" s="87" t="s">
        <v>38</v>
      </c>
      <c r="H3" s="99" t="s">
        <v>14</v>
      </c>
      <c r="J3" s="33" t="s">
        <v>2</v>
      </c>
      <c r="K3" s="34" t="s">
        <v>3</v>
      </c>
      <c r="L3" s="35" t="s">
        <v>4</v>
      </c>
    </row>
    <row r="4" spans="2:12" ht="14.25">
      <c r="B4" s="26">
        <v>43009</v>
      </c>
      <c r="C4" s="66">
        <v>0.0308</v>
      </c>
      <c r="D4" s="63">
        <v>0</v>
      </c>
      <c r="H4" s="18"/>
      <c r="J4" s="36">
        <v>43009</v>
      </c>
      <c r="K4" s="37">
        <v>2005</v>
      </c>
      <c r="L4" s="41" t="s">
        <v>0</v>
      </c>
    </row>
    <row r="5" spans="2:12" ht="14.25">
      <c r="B5" s="27">
        <v>43040</v>
      </c>
      <c r="C5" s="67">
        <v>0.1759</v>
      </c>
      <c r="D5" s="63">
        <v>0.0641</v>
      </c>
      <c r="H5" s="12"/>
      <c r="J5" s="38">
        <v>43009</v>
      </c>
      <c r="K5" s="1">
        <v>2000</v>
      </c>
      <c r="L5" s="40" t="s">
        <v>1</v>
      </c>
    </row>
    <row r="6" spans="2:12" ht="14.25">
      <c r="B6" s="68">
        <v>43070</v>
      </c>
      <c r="C6" s="69">
        <v>0.2278</v>
      </c>
      <c r="D6" s="64">
        <v>0.1201</v>
      </c>
      <c r="E6" s="64"/>
      <c r="F6" s="64"/>
      <c r="G6" s="64"/>
      <c r="H6" s="14"/>
      <c r="J6" s="38">
        <v>43165</v>
      </c>
      <c r="K6" s="1">
        <v>500</v>
      </c>
      <c r="L6" s="40" t="s">
        <v>0</v>
      </c>
    </row>
    <row r="7" spans="2:12" ht="14.25">
      <c r="B7" s="70">
        <v>43101</v>
      </c>
      <c r="C7" s="71">
        <v>0.2346</v>
      </c>
      <c r="D7" s="65">
        <v>0.1178</v>
      </c>
      <c r="E7" s="65"/>
      <c r="F7" s="65"/>
      <c r="G7" s="65"/>
      <c r="H7" s="16"/>
      <c r="J7" s="38">
        <v>43165</v>
      </c>
      <c r="K7" s="1">
        <v>2000</v>
      </c>
      <c r="L7" s="40" t="s">
        <v>1</v>
      </c>
    </row>
    <row r="8" spans="2:12" ht="14.25">
      <c r="B8" s="27">
        <v>43132</v>
      </c>
      <c r="C8" s="67">
        <v>0.243</v>
      </c>
      <c r="D8" s="63">
        <v>0.1167</v>
      </c>
      <c r="H8" s="12"/>
      <c r="J8" s="38">
        <v>43228</v>
      </c>
      <c r="K8" s="1">
        <v>5000</v>
      </c>
      <c r="L8" s="40" t="s">
        <v>1</v>
      </c>
    </row>
    <row r="9" spans="2:12" ht="14.25">
      <c r="B9" s="27">
        <v>43160</v>
      </c>
      <c r="C9" s="67">
        <v>0.2075</v>
      </c>
      <c r="D9" s="63">
        <v>0.1144</v>
      </c>
      <c r="H9" s="12"/>
      <c r="J9" s="38">
        <v>43228</v>
      </c>
      <c r="K9" s="1">
        <v>1700</v>
      </c>
      <c r="L9" s="40" t="s">
        <v>0</v>
      </c>
    </row>
    <row r="10" spans="2:12" ht="14.25">
      <c r="B10" s="27">
        <v>43191</v>
      </c>
      <c r="C10" s="67">
        <v>0.1891</v>
      </c>
      <c r="D10" s="63">
        <v>0.1207</v>
      </c>
      <c r="H10" s="12"/>
      <c r="J10" s="38">
        <v>43249</v>
      </c>
      <c r="K10" s="1">
        <v>1700</v>
      </c>
      <c r="L10" s="40" t="s">
        <v>0</v>
      </c>
    </row>
    <row r="11" spans="2:12" ht="14.25">
      <c r="B11" s="27">
        <v>43221</v>
      </c>
      <c r="C11" s="67">
        <v>0.1764</v>
      </c>
      <c r="D11" s="63">
        <v>0.1121</v>
      </c>
      <c r="H11" s="12"/>
      <c r="J11" s="38">
        <v>43252</v>
      </c>
      <c r="K11" s="1">
        <v>1600</v>
      </c>
      <c r="L11" s="40" t="s">
        <v>0</v>
      </c>
    </row>
    <row r="12" spans="2:12" ht="14.25">
      <c r="B12" s="27">
        <v>43252</v>
      </c>
      <c r="C12" s="67">
        <v>0.1572</v>
      </c>
      <c r="D12" s="63">
        <v>0.1067</v>
      </c>
      <c r="H12" s="12"/>
      <c r="J12" s="38">
        <v>43379</v>
      </c>
      <c r="K12" s="1">
        <v>5000</v>
      </c>
      <c r="L12" s="40" t="s">
        <v>1</v>
      </c>
    </row>
    <row r="13" spans="2:12" ht="14.25">
      <c r="B13" s="27">
        <v>43282</v>
      </c>
      <c r="C13" s="67">
        <v>0.1633</v>
      </c>
      <c r="D13" s="63">
        <v>0.1157</v>
      </c>
      <c r="H13" s="12"/>
      <c r="J13" s="45">
        <v>43405</v>
      </c>
      <c r="K13" s="46">
        <v>1000</v>
      </c>
      <c r="L13" s="48" t="s">
        <v>16</v>
      </c>
    </row>
    <row r="14" spans="2:12" ht="14.25">
      <c r="B14" s="27">
        <v>43313</v>
      </c>
      <c r="C14" s="67">
        <v>0.1783</v>
      </c>
      <c r="D14" s="63">
        <v>0.1181</v>
      </c>
      <c r="H14" s="12"/>
      <c r="J14" s="45">
        <v>43556</v>
      </c>
      <c r="K14" s="46">
        <v>2000</v>
      </c>
      <c r="L14" s="48" t="s">
        <v>38</v>
      </c>
    </row>
    <row r="15" spans="2:12" ht="14.25">
      <c r="B15" s="27">
        <v>43344</v>
      </c>
      <c r="C15" s="67">
        <v>0.1936</v>
      </c>
      <c r="D15" s="63">
        <v>0.124</v>
      </c>
      <c r="H15" s="12"/>
      <c r="J15" s="45">
        <v>43556</v>
      </c>
      <c r="K15" s="46">
        <v>2000</v>
      </c>
      <c r="L15" s="48" t="s">
        <v>39</v>
      </c>
    </row>
    <row r="16" spans="2:12" ht="14.25">
      <c r="B16" s="27">
        <v>43374</v>
      </c>
      <c r="C16" s="67">
        <v>0.1886</v>
      </c>
      <c r="D16" s="63">
        <v>0.1246</v>
      </c>
      <c r="H16" s="12"/>
      <c r="J16" s="45">
        <v>43586</v>
      </c>
      <c r="K16" s="46">
        <v>3000</v>
      </c>
      <c r="L16" s="48" t="s">
        <v>39</v>
      </c>
    </row>
    <row r="17" spans="2:12" ht="14.25">
      <c r="B17" s="27">
        <v>43405</v>
      </c>
      <c r="C17" s="67">
        <v>0.1831</v>
      </c>
      <c r="D17" s="63">
        <v>0.1261</v>
      </c>
      <c r="H17" s="12"/>
      <c r="J17" s="45">
        <v>43586</v>
      </c>
      <c r="K17" s="46">
        <v>2500</v>
      </c>
      <c r="L17" s="48" t="s">
        <v>0</v>
      </c>
    </row>
    <row r="18" spans="2:12" ht="15" thickBot="1">
      <c r="B18" s="68">
        <v>43435</v>
      </c>
      <c r="C18" s="69">
        <v>0.1859</v>
      </c>
      <c r="D18" s="64">
        <v>0.1261</v>
      </c>
      <c r="E18" s="64">
        <v>0.0166</v>
      </c>
      <c r="F18" s="64"/>
      <c r="G18" s="64"/>
      <c r="H18" s="14">
        <v>0.1595</v>
      </c>
      <c r="J18" s="42">
        <v>43616</v>
      </c>
      <c r="K18" s="43">
        <v>-36090.37</v>
      </c>
      <c r="L18" s="47" t="s">
        <v>18</v>
      </c>
    </row>
    <row r="19" spans="2:12" ht="15" thickBot="1">
      <c r="B19" s="70">
        <v>43466</v>
      </c>
      <c r="C19" s="71">
        <v>0.1931</v>
      </c>
      <c r="D19" s="65">
        <v>0.1268</v>
      </c>
      <c r="E19" s="65">
        <v>0.0222</v>
      </c>
      <c r="F19" s="65"/>
      <c r="G19" s="65"/>
      <c r="H19" s="16">
        <v>0.16399999999999998</v>
      </c>
      <c r="J19" s="39" t="s">
        <v>5</v>
      </c>
      <c r="K19" s="112">
        <f>XIRR(K4:K18,J4:J18)</f>
        <v>0.16098824143409732</v>
      </c>
      <c r="L19" s="113"/>
    </row>
    <row r="20" spans="2:8" ht="14.25">
      <c r="B20" s="27">
        <v>43497</v>
      </c>
      <c r="C20" s="67">
        <v>0.1959</v>
      </c>
      <c r="D20" s="63">
        <v>0.1265</v>
      </c>
      <c r="E20" s="63">
        <v>0.0444</v>
      </c>
      <c r="H20" s="12">
        <v>0.1658</v>
      </c>
    </row>
    <row r="21" spans="2:8" ht="14.25">
      <c r="B21" s="27">
        <v>43525</v>
      </c>
      <c r="C21" s="67">
        <v>0.1983</v>
      </c>
      <c r="D21" s="63">
        <v>0.1261</v>
      </c>
      <c r="E21" s="63">
        <v>0.0401</v>
      </c>
      <c r="H21" s="12">
        <v>0.1671</v>
      </c>
    </row>
    <row r="22" spans="2:8" ht="14.25">
      <c r="B22" s="27">
        <v>43556</v>
      </c>
      <c r="C22" s="67">
        <v>0.1958</v>
      </c>
      <c r="D22" s="63">
        <v>0.1271</v>
      </c>
      <c r="E22" s="63">
        <v>0.039</v>
      </c>
      <c r="F22" s="63">
        <v>0.0378</v>
      </c>
      <c r="G22" s="63">
        <v>0.0033</v>
      </c>
      <c r="H22" s="12">
        <v>0.1641</v>
      </c>
    </row>
    <row r="23" spans="2:8" ht="14.25">
      <c r="B23" s="27">
        <v>43586</v>
      </c>
      <c r="C23" s="67">
        <v>0.1925</v>
      </c>
      <c r="D23" s="63">
        <v>0.1266</v>
      </c>
      <c r="E23" s="63">
        <v>0.0672</v>
      </c>
      <c r="F23" s="63">
        <v>0.0652</v>
      </c>
      <c r="G23" s="63">
        <v>0.0764</v>
      </c>
      <c r="H23" s="12">
        <v>0.161</v>
      </c>
    </row>
    <row r="24" spans="2:8" ht="14.25">
      <c r="B24" s="27">
        <v>43617</v>
      </c>
      <c r="C24" s="67"/>
      <c r="H24" s="12"/>
    </row>
    <row r="25" spans="2:8" ht="14.25">
      <c r="B25" s="27">
        <v>43647</v>
      </c>
      <c r="C25" s="67"/>
      <c r="H25" s="12"/>
    </row>
    <row r="26" spans="2:8" ht="14.25">
      <c r="B26" s="27">
        <v>43678</v>
      </c>
      <c r="C26" s="67"/>
      <c r="H26" s="12"/>
    </row>
    <row r="27" spans="2:8" ht="14.25">
      <c r="B27" s="27">
        <v>43709</v>
      </c>
      <c r="C27" s="67"/>
      <c r="H27" s="12"/>
    </row>
    <row r="28" spans="2:8" ht="14.25">
      <c r="B28" s="27">
        <v>43739</v>
      </c>
      <c r="C28" s="67"/>
      <c r="H28" s="12"/>
    </row>
    <row r="29" spans="2:8" ht="14.25">
      <c r="B29" s="27">
        <v>43770</v>
      </c>
      <c r="C29" s="67"/>
      <c r="H29" s="12"/>
    </row>
    <row r="30" spans="2:8" ht="15" thickBot="1">
      <c r="B30" s="28">
        <v>43800</v>
      </c>
      <c r="C30" s="89"/>
      <c r="D30" s="88"/>
      <c r="E30" s="88"/>
      <c r="F30" s="88"/>
      <c r="G30" s="88"/>
      <c r="H30" s="23"/>
    </row>
  </sheetData>
  <mergeCells count="3">
    <mergeCell ref="C2:H2"/>
    <mergeCell ref="J2:L2"/>
    <mergeCell ref="K19:L19"/>
  </mergeCells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7121-7D68-4684-ACF3-D934B13A1039}">
  <dimension ref="B2:M16"/>
  <sheetViews>
    <sheetView workbookViewId="0" topLeftCell="A1">
      <selection activeCell="J19" sqref="J19"/>
    </sheetView>
  </sheetViews>
  <sheetFormatPr defaultColWidth="11.00390625" defaultRowHeight="14.25"/>
  <cols>
    <col min="10" max="10" width="4.75390625" style="0" customWidth="1"/>
    <col min="11" max="13" width="14.00390625" style="0" customWidth="1"/>
  </cols>
  <sheetData>
    <row r="1" ht="14.4" thickBot="1"/>
    <row r="2" spans="2:13" ht="15" thickBot="1">
      <c r="B2" s="24"/>
      <c r="C2" s="121" t="s">
        <v>11</v>
      </c>
      <c r="D2" s="121"/>
      <c r="E2" s="121"/>
      <c r="F2" s="121"/>
      <c r="G2" s="121"/>
      <c r="H2" s="3" t="s">
        <v>12</v>
      </c>
      <c r="I2" s="4"/>
      <c r="K2" s="109" t="s">
        <v>37</v>
      </c>
      <c r="L2" s="110"/>
      <c r="M2" s="111"/>
    </row>
    <row r="3" spans="2:13" ht="15" thickBot="1">
      <c r="B3" s="25" t="s">
        <v>13</v>
      </c>
      <c r="C3" s="100" t="s">
        <v>1</v>
      </c>
      <c r="D3" s="101" t="s">
        <v>0</v>
      </c>
      <c r="E3" s="101" t="s">
        <v>39</v>
      </c>
      <c r="F3" s="101" t="s">
        <v>38</v>
      </c>
      <c r="G3" s="101" t="s">
        <v>16</v>
      </c>
      <c r="H3" s="7" t="s">
        <v>14</v>
      </c>
      <c r="I3" s="8" t="s">
        <v>15</v>
      </c>
      <c r="K3" s="33" t="s">
        <v>2</v>
      </c>
      <c r="L3" s="34" t="s">
        <v>3</v>
      </c>
      <c r="M3" s="35" t="s">
        <v>4</v>
      </c>
    </row>
    <row r="4" spans="2:13" ht="14.4">
      <c r="B4" s="26">
        <v>43466</v>
      </c>
      <c r="C4" s="17">
        <v>355.97</v>
      </c>
      <c r="D4" s="20">
        <v>82.35</v>
      </c>
      <c r="E4" s="20">
        <v>0.23</v>
      </c>
      <c r="F4" s="20"/>
      <c r="G4" s="20">
        <v>2.77</v>
      </c>
      <c r="H4" s="17">
        <f>C4+D4+E4+F4+G4</f>
        <v>441.32000000000005</v>
      </c>
      <c r="I4" s="18"/>
      <c r="K4" s="38">
        <v>43465</v>
      </c>
      <c r="L4" s="1">
        <v>24819.47</v>
      </c>
      <c r="M4" s="40"/>
    </row>
    <row r="5" spans="2:13" ht="14.4">
      <c r="B5" s="27">
        <v>43497</v>
      </c>
      <c r="C5" s="19">
        <v>321.87</v>
      </c>
      <c r="D5" s="11">
        <v>76.5</v>
      </c>
      <c r="E5" s="11"/>
      <c r="F5" s="11"/>
      <c r="G5" s="11">
        <v>8.77</v>
      </c>
      <c r="H5" s="19">
        <f>C5+D5+F5+G5</f>
        <v>407.14</v>
      </c>
      <c r="I5" s="12">
        <f>(H5-H4)/H5</f>
        <v>-0.08395146632607964</v>
      </c>
      <c r="K5" s="45">
        <v>43556</v>
      </c>
      <c r="L5" s="46">
        <v>2000</v>
      </c>
      <c r="M5" s="48" t="s">
        <v>38</v>
      </c>
    </row>
    <row r="6" spans="2:13" ht="14.4">
      <c r="B6" s="27">
        <v>43525</v>
      </c>
      <c r="C6" s="19">
        <v>322.62</v>
      </c>
      <c r="D6" s="11">
        <v>79.67</v>
      </c>
      <c r="E6" s="11"/>
      <c r="F6" s="11"/>
      <c r="G6" s="11">
        <v>2.02</v>
      </c>
      <c r="H6" s="19">
        <f>C6+D6+F6+G6</f>
        <v>404.31</v>
      </c>
      <c r="I6" s="12">
        <f aca="true" t="shared" si="0" ref="I6:I8">(H6-H5)/H6</f>
        <v>-0.006999579530558196</v>
      </c>
      <c r="K6" s="45">
        <v>43556</v>
      </c>
      <c r="L6" s="46">
        <v>2000</v>
      </c>
      <c r="M6" s="48" t="s">
        <v>39</v>
      </c>
    </row>
    <row r="7" spans="2:13" ht="14.4">
      <c r="B7" s="27">
        <v>43556</v>
      </c>
      <c r="C7" s="19">
        <v>310.2</v>
      </c>
      <c r="D7" s="11">
        <v>99.09</v>
      </c>
      <c r="E7" s="11">
        <v>7</v>
      </c>
      <c r="F7" s="11">
        <v>0.52</v>
      </c>
      <c r="G7" s="11">
        <v>2.76</v>
      </c>
      <c r="H7" s="19">
        <f>C7+D7+E7+F7+G7</f>
        <v>419.56999999999994</v>
      </c>
      <c r="I7" s="12">
        <f t="shared" si="0"/>
        <v>0.036370569869151596</v>
      </c>
      <c r="K7" s="45">
        <v>43586</v>
      </c>
      <c r="L7" s="46">
        <v>3000</v>
      </c>
      <c r="M7" s="48" t="s">
        <v>39</v>
      </c>
    </row>
    <row r="8" spans="2:13" ht="14.4">
      <c r="B8" s="27">
        <v>43586</v>
      </c>
      <c r="C8" s="19">
        <v>303.2</v>
      </c>
      <c r="D8" s="11">
        <v>97.28</v>
      </c>
      <c r="E8" s="11">
        <v>30.1</v>
      </c>
      <c r="F8" s="11">
        <v>23.82</v>
      </c>
      <c r="G8" s="11">
        <v>19.26</v>
      </c>
      <c r="H8" s="19">
        <f>C8+D8+E8+F8+G8</f>
        <v>473.66</v>
      </c>
      <c r="I8" s="12">
        <f t="shared" si="0"/>
        <v>0.11419583667609697</v>
      </c>
      <c r="K8" s="45">
        <v>43586</v>
      </c>
      <c r="L8" s="46">
        <v>2500</v>
      </c>
      <c r="M8" s="48" t="s">
        <v>0</v>
      </c>
    </row>
    <row r="9" spans="2:13" ht="15" thickBot="1">
      <c r="B9" s="27">
        <v>43617</v>
      </c>
      <c r="C9" s="19"/>
      <c r="D9" s="11"/>
      <c r="E9" s="11"/>
      <c r="F9" s="11"/>
      <c r="G9" s="11"/>
      <c r="H9" s="19"/>
      <c r="I9" s="12"/>
      <c r="K9" s="42">
        <v>43616</v>
      </c>
      <c r="L9" s="43">
        <v>-36090.37</v>
      </c>
      <c r="M9" s="47" t="s">
        <v>18</v>
      </c>
    </row>
    <row r="10" spans="2:13" ht="15" thickBot="1">
      <c r="B10" s="27">
        <v>43647</v>
      </c>
      <c r="C10" s="19"/>
      <c r="D10" s="11"/>
      <c r="E10" s="11"/>
      <c r="F10" s="11"/>
      <c r="G10" s="11"/>
      <c r="H10" s="19"/>
      <c r="I10" s="12"/>
      <c r="K10" s="39" t="s">
        <v>5</v>
      </c>
      <c r="L10" s="112">
        <f>XIRR(L4:L9,K4:K9)</f>
        <v>0.16317006945610046</v>
      </c>
      <c r="M10" s="113"/>
    </row>
    <row r="11" spans="2:9" ht="14.4">
      <c r="B11" s="27">
        <v>43678</v>
      </c>
      <c r="C11" s="19"/>
      <c r="D11" s="11"/>
      <c r="E11" s="11"/>
      <c r="F11" s="11"/>
      <c r="G11" s="11"/>
      <c r="H11" s="19"/>
      <c r="I11" s="12"/>
    </row>
    <row r="12" spans="2:9" ht="14.4">
      <c r="B12" s="27">
        <v>43709</v>
      </c>
      <c r="C12" s="19"/>
      <c r="D12" s="11"/>
      <c r="E12" s="11"/>
      <c r="F12" s="11"/>
      <c r="G12" s="11"/>
      <c r="H12" s="19"/>
      <c r="I12" s="12"/>
    </row>
    <row r="13" spans="2:9" ht="14.4">
      <c r="B13" s="27">
        <v>43739</v>
      </c>
      <c r="C13" s="19"/>
      <c r="D13" s="11"/>
      <c r="E13" s="11"/>
      <c r="F13" s="11"/>
      <c r="G13" s="11"/>
      <c r="H13" s="19"/>
      <c r="I13" s="12"/>
    </row>
    <row r="14" spans="2:9" ht="14.4">
      <c r="B14" s="27">
        <v>43770</v>
      </c>
      <c r="C14" s="19"/>
      <c r="D14" s="11"/>
      <c r="E14" s="11"/>
      <c r="F14" s="11"/>
      <c r="G14" s="11"/>
      <c r="H14" s="19"/>
      <c r="I14" s="12"/>
    </row>
    <row r="15" spans="2:9" ht="15" thickBot="1">
      <c r="B15" s="27">
        <v>43800</v>
      </c>
      <c r="C15" s="22"/>
      <c r="D15" s="21"/>
      <c r="E15" s="21"/>
      <c r="F15" s="21"/>
      <c r="G15" s="21"/>
      <c r="H15" s="22"/>
      <c r="I15" s="23"/>
    </row>
    <row r="16" spans="2:9" ht="15" thickBot="1">
      <c r="B16" s="29" t="s">
        <v>14</v>
      </c>
      <c r="C16" s="30">
        <f aca="true" t="shared" si="1" ref="C16:H16">C4+C5+C6+C7+C8+C9+C10+C11+C12+C13+C14+C15</f>
        <v>1613.8600000000001</v>
      </c>
      <c r="D16" s="31">
        <f t="shared" si="1"/>
        <v>434.89</v>
      </c>
      <c r="E16" s="31">
        <f t="shared" si="1"/>
        <v>37.33</v>
      </c>
      <c r="F16" s="31">
        <f t="shared" si="1"/>
        <v>24.34</v>
      </c>
      <c r="G16" s="31">
        <f t="shared" si="1"/>
        <v>35.58</v>
      </c>
      <c r="H16" s="30">
        <f t="shared" si="1"/>
        <v>2146</v>
      </c>
      <c r="I16" s="32"/>
    </row>
  </sheetData>
  <mergeCells count="3">
    <mergeCell ref="C2:G2"/>
    <mergeCell ref="K2:M2"/>
    <mergeCell ref="L10:M10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9406-EB8C-46B0-8ADD-CBC628D843D3}">
  <dimension ref="B2:E16"/>
  <sheetViews>
    <sheetView workbookViewId="0" topLeftCell="A1">
      <selection activeCell="G25" sqref="G25"/>
    </sheetView>
  </sheetViews>
  <sheetFormatPr defaultColWidth="11.00390625" defaultRowHeight="14.25"/>
  <cols>
    <col min="3" max="4" width="13.125" style="0" bestFit="1" customWidth="1"/>
    <col min="5" max="5" width="11.25390625" style="49" customWidth="1"/>
  </cols>
  <sheetData>
    <row r="1" ht="14.4" thickBot="1"/>
    <row r="2" spans="2:5" ht="14.4" thickBot="1">
      <c r="B2" s="50"/>
      <c r="C2" s="53"/>
      <c r="D2" s="53"/>
      <c r="E2" s="92"/>
    </row>
    <row r="3" spans="2:5" ht="14.4" thickBot="1">
      <c r="B3" s="51" t="s">
        <v>34</v>
      </c>
      <c r="C3" s="53">
        <v>2017</v>
      </c>
      <c r="D3" s="53">
        <v>2018</v>
      </c>
      <c r="E3" s="93">
        <v>2019</v>
      </c>
    </row>
    <row r="4" spans="2:5" ht="14.25">
      <c r="B4" s="52" t="s">
        <v>25</v>
      </c>
      <c r="C4" s="54"/>
      <c r="D4" s="54">
        <v>66.53</v>
      </c>
      <c r="E4" s="54">
        <v>441.37</v>
      </c>
    </row>
    <row r="5" spans="2:5" ht="14.25">
      <c r="B5" s="52" t="s">
        <v>26</v>
      </c>
      <c r="C5" s="54"/>
      <c r="D5" s="54">
        <v>71.73</v>
      </c>
      <c r="E5" s="54">
        <v>407.17</v>
      </c>
    </row>
    <row r="6" spans="2:5" ht="14.25">
      <c r="B6" s="52" t="s">
        <v>27</v>
      </c>
      <c r="C6" s="54"/>
      <c r="D6" s="54">
        <v>83.04</v>
      </c>
      <c r="E6" s="54">
        <v>404.33</v>
      </c>
    </row>
    <row r="7" spans="2:5" ht="14.25">
      <c r="B7" s="52" t="s">
        <v>28</v>
      </c>
      <c r="C7" s="54"/>
      <c r="D7" s="54">
        <v>99.63</v>
      </c>
      <c r="E7" s="54">
        <v>419.57</v>
      </c>
    </row>
    <row r="8" spans="2:5" ht="14.25">
      <c r="B8" s="52" t="s">
        <v>29</v>
      </c>
      <c r="C8" s="54"/>
      <c r="D8" s="54">
        <v>146.97</v>
      </c>
      <c r="E8" s="54">
        <v>473.66</v>
      </c>
    </row>
    <row r="9" spans="2:5" ht="14.25">
      <c r="B9" s="52" t="s">
        <v>30</v>
      </c>
      <c r="C9" s="54"/>
      <c r="D9" s="54">
        <v>149.97</v>
      </c>
      <c r="E9" s="54"/>
    </row>
    <row r="10" spans="2:5" ht="14.25">
      <c r="B10" s="52" t="s">
        <v>31</v>
      </c>
      <c r="C10" s="54"/>
      <c r="D10" s="54">
        <v>232.39</v>
      </c>
      <c r="E10" s="54"/>
    </row>
    <row r="11" spans="2:5" ht="14.25">
      <c r="B11" s="52" t="s">
        <v>32</v>
      </c>
      <c r="C11" s="54"/>
      <c r="D11" s="54">
        <v>323.47</v>
      </c>
      <c r="E11" s="54"/>
    </row>
    <row r="12" spans="2:5" ht="14.25">
      <c r="B12" s="52" t="s">
        <v>33</v>
      </c>
      <c r="C12" s="54"/>
      <c r="D12" s="54">
        <v>333.68</v>
      </c>
      <c r="E12" s="54"/>
    </row>
    <row r="13" spans="2:5" ht="14.25">
      <c r="B13" s="52" t="s">
        <v>22</v>
      </c>
      <c r="C13" s="54">
        <v>8.65</v>
      </c>
      <c r="D13" s="54">
        <v>301.97</v>
      </c>
      <c r="E13" s="54"/>
    </row>
    <row r="14" spans="2:5" ht="14.25">
      <c r="B14" s="52" t="s">
        <v>23</v>
      </c>
      <c r="C14" s="54">
        <v>70.45</v>
      </c>
      <c r="D14" s="54">
        <v>321.65</v>
      </c>
      <c r="E14" s="54"/>
    </row>
    <row r="15" spans="2:5" ht="14.4" thickBot="1">
      <c r="B15" s="51" t="s">
        <v>24</v>
      </c>
      <c r="C15" s="55">
        <v>74.93</v>
      </c>
      <c r="D15" s="55">
        <v>401.37</v>
      </c>
      <c r="E15" s="55"/>
    </row>
    <row r="16" spans="2:5" ht="14.4" thickBot="1">
      <c r="B16" s="106" t="s">
        <v>14</v>
      </c>
      <c r="C16" s="107">
        <f>C13+C14+C15</f>
        <v>154.03000000000003</v>
      </c>
      <c r="D16" s="107">
        <f>D4+D5+D6+D7+D8+D9+D10+D11+D12+D13+D14+D15</f>
        <v>2532.4</v>
      </c>
      <c r="E16" s="92">
        <f>E4+E5+E6+E7+E8+E9+E10+E11+E12+E13+E14+E15</f>
        <v>2146.1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 Neidhardt</dc:creator>
  <cp:keywords/>
  <dc:description/>
  <cp:lastModifiedBy>No Excuses</cp:lastModifiedBy>
  <dcterms:created xsi:type="dcterms:W3CDTF">2018-01-03T22:05:32Z</dcterms:created>
  <dcterms:modified xsi:type="dcterms:W3CDTF">2019-06-18T09:20:18Z</dcterms:modified>
  <cp:category/>
  <cp:version/>
  <cp:contentType/>
  <cp:contentStatus/>
  <cp:revision>9</cp:revision>
</cp:coreProperties>
</file>